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brwncald-my.sharepoint.com/personal/amatos_brwncald_com/Documents/Documents/Projects/UNRBA/IAIA/AnnReports/FY22/"/>
    </mc:Choice>
  </mc:AlternateContent>
  <xr:revisionPtr revIDLastSave="282" documentId="8_{65AEEFA2-D476-494B-B862-C431F9A4DE0A}" xr6:coauthVersionLast="47" xr6:coauthVersionMax="47" xr10:uidLastSave="{27097025-AF98-483F-A373-0A1F7C60BF07}"/>
  <bookViews>
    <workbookView xWindow="-110" yWindow="-110" windowWidth="19420" windowHeight="10420" tabRatio="404" activeTab="1" xr2:uid="{00000000-000D-0000-FFFF-FFFF00000000}"/>
  </bookViews>
  <sheets>
    <sheet name="Instructions" sheetId="25" r:id="rId1"/>
    <sheet name="User Input" sheetId="23" r:id="rId2"/>
    <sheet name="Summary" sheetId="30" r:id="rId3"/>
    <sheet name="Column Explanations" sheetId="26" r:id="rId4"/>
    <sheet name="Lookup Tables" sheetId="24" r:id="rId5"/>
  </sheets>
  <definedNames>
    <definedName name="_xlnm._FilterDatabase" localSheetId="4" hidden="1">'Lookup Tables'!$I$1:$J$15</definedName>
    <definedName name="_xlnm._FilterDatabase" localSheetId="1" hidden="1">'User Input'!$A$16:$AJ$49</definedName>
    <definedName name="_xlnm.Print_Area" localSheetId="1">'User Input'!$A$1:$Y$25</definedName>
  </definedNames>
  <calcPr calcId="191029"/>
  <pivotCaches>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0" l="1"/>
  <c r="D20" i="30"/>
  <c r="D21" i="30"/>
  <c r="D22" i="30"/>
  <c r="D23" i="30"/>
  <c r="D24" i="30"/>
  <c r="D25" i="30"/>
  <c r="D26" i="30"/>
  <c r="D27" i="30"/>
  <c r="D28" i="30"/>
  <c r="D29" i="30"/>
  <c r="D30" i="30"/>
  <c r="D31" i="30"/>
  <c r="D18" i="30" l="1"/>
  <c r="C43" i="30"/>
  <c r="B31" i="30"/>
  <c r="Z49" i="23"/>
  <c r="Z48" i="23"/>
  <c r="Z47" i="23"/>
  <c r="Z33" i="23"/>
  <c r="Z32" i="23"/>
  <c r="Z28" i="23"/>
  <c r="Z24" i="23"/>
  <c r="Z23" i="23"/>
  <c r="Z22" i="23"/>
  <c r="Z21" i="23"/>
  <c r="Z20" i="23"/>
  <c r="Z19" i="23"/>
  <c r="Z18" i="23"/>
  <c r="Z25" i="23"/>
  <c r="Z26" i="23"/>
  <c r="Z27" i="23"/>
  <c r="Z29" i="23"/>
  <c r="Z30" i="23"/>
  <c r="Z31" i="23"/>
  <c r="Z34" i="23"/>
  <c r="Z35" i="23"/>
  <c r="Z36" i="23"/>
  <c r="Z37" i="23"/>
  <c r="Z38" i="23"/>
  <c r="Z39" i="23"/>
  <c r="Z40" i="23"/>
  <c r="Z41" i="23"/>
  <c r="Z42" i="23"/>
  <c r="Z43" i="23"/>
  <c r="Z44" i="23"/>
  <c r="Z45" i="23"/>
  <c r="Z46" i="23"/>
  <c r="Z17" i="23"/>
  <c r="J15" i="24"/>
  <c r="F6" i="23"/>
  <c r="F9" i="23" s="1"/>
  <c r="F4" i="23"/>
  <c r="F8" i="23" l="1"/>
</calcChain>
</file>

<file path=xl/sharedStrings.xml><?xml version="1.0" encoding="utf-8"?>
<sst xmlns="http://schemas.openxmlformats.org/spreadsheetml/2006/main" count="695" uniqueCount="276">
  <si>
    <t>Name</t>
  </si>
  <si>
    <t>Email</t>
  </si>
  <si>
    <t>Phone Number</t>
  </si>
  <si>
    <t>Practice</t>
  </si>
  <si>
    <t>Funding Option</t>
  </si>
  <si>
    <t>County</t>
  </si>
  <si>
    <t>Linkage to water quality</t>
  </si>
  <si>
    <t>Project status</t>
  </si>
  <si>
    <t>Nutrient Credit Method</t>
  </si>
  <si>
    <t>Stormwater control measures (State-approved SCMs)</t>
  </si>
  <si>
    <t>Yes</t>
  </si>
  <si>
    <t>Self-funded</t>
  </si>
  <si>
    <t>Durham</t>
  </si>
  <si>
    <t>Nutrients</t>
  </si>
  <si>
    <t>Design, Permitting</t>
  </si>
  <si>
    <t>SNAP version x.x.</t>
  </si>
  <si>
    <t>Green infrastructure and other best management practices (BMPs)</t>
  </si>
  <si>
    <t>No</t>
  </si>
  <si>
    <t>Interlocal agreement</t>
  </si>
  <si>
    <t>Franklin</t>
  </si>
  <si>
    <t>Sediment</t>
  </si>
  <si>
    <t>Site Preparation</t>
  </si>
  <si>
    <t>DWR Crediting document</t>
  </si>
  <si>
    <t>Stream and riparian buffer restoration and enhancement</t>
  </si>
  <si>
    <t>Other organization agreement</t>
  </si>
  <si>
    <t>Granville</t>
  </si>
  <si>
    <t>Peak flow reduction</t>
  </si>
  <si>
    <t>Construction/Installation</t>
  </si>
  <si>
    <t>Monitoring data</t>
  </si>
  <si>
    <t>Programmatic measures</t>
  </si>
  <si>
    <t>Special project (see description in UNRBA Bylaws)</t>
  </si>
  <si>
    <t>Orange</t>
  </si>
  <si>
    <t>Water storage</t>
  </si>
  <si>
    <t>Other (user entered)</t>
  </si>
  <si>
    <t>Infrastructure improvements</t>
  </si>
  <si>
    <t>Person</t>
  </si>
  <si>
    <t>Other</t>
  </si>
  <si>
    <t>Illicit discharge detection and elimination</t>
  </si>
  <si>
    <t>Wake</t>
  </si>
  <si>
    <t>Land conservation</t>
  </si>
  <si>
    <t>Floodplain restoration and reconnection</t>
  </si>
  <si>
    <t>Projects in greenways and parks with water quality and quantity benefits</t>
  </si>
  <si>
    <t>Projects and activities that focus on flooding that have an associated water quality benefit</t>
  </si>
  <si>
    <t>Operation and maintenance costs associated with preserving long-term functionality of practices implemented under the IAIA</t>
  </si>
  <si>
    <t>Administrative costs associated with the participation in the IAIA</t>
  </si>
  <si>
    <t>Carry over to next fiscal year(s):</t>
  </si>
  <si>
    <t>Carry over from previous year (not applicable the first year):</t>
  </si>
  <si>
    <t>Reporting period (fiscal year):</t>
  </si>
  <si>
    <t>Minimum annual investment level specified in the UNRBA Bylaws:</t>
  </si>
  <si>
    <t>Yes/No</t>
  </si>
  <si>
    <t>Local Government</t>
  </si>
  <si>
    <t>Initials of Staff Updating the Database (Optional)</t>
  </si>
  <si>
    <t>Benefits and Linkages to Water Quality/Quantity Improvement</t>
  </si>
  <si>
    <t>Project Type</t>
  </si>
  <si>
    <t xml:space="preserve">Local Government project ID Number </t>
  </si>
  <si>
    <t>Partners</t>
  </si>
  <si>
    <t>Project Status</t>
  </si>
  <si>
    <t>Nutrient Credit Estimation Method</t>
  </si>
  <si>
    <t>Other Tracking Metrics</t>
  </si>
  <si>
    <t>Narrative Project Description and Benefits</t>
  </si>
  <si>
    <t>City of Durham</t>
  </si>
  <si>
    <t>Franklin County</t>
  </si>
  <si>
    <t>Granville County</t>
  </si>
  <si>
    <t>Person County</t>
  </si>
  <si>
    <t>Wake County</t>
  </si>
  <si>
    <t>Orange County</t>
  </si>
  <si>
    <t>Durham County</t>
  </si>
  <si>
    <t>FY2022</t>
  </si>
  <si>
    <t>Not applicable in FY2022</t>
  </si>
  <si>
    <t>Minimum Investment Level</t>
  </si>
  <si>
    <t>Town of Butner</t>
  </si>
  <si>
    <t>Town of Hillsborough</t>
  </si>
  <si>
    <t>City of Creedmoor</t>
  </si>
  <si>
    <t>City of Raleigh</t>
  </si>
  <si>
    <t>Town of Wake Forest</t>
  </si>
  <si>
    <t>Project Location (County)</t>
  </si>
  <si>
    <t xml:space="preserve">Project Status Description </t>
  </si>
  <si>
    <t>Individual Project or Activity Information:</t>
  </si>
  <si>
    <t>Summary Information for the Participating Jurisdiction:</t>
  </si>
  <si>
    <t>Local Government Claiming Credit</t>
  </si>
  <si>
    <t>Total investment for fiscal year (cash and inkind expended for specific project(s)):</t>
  </si>
  <si>
    <t>Compliance with the minimum investment level based on funds expended (cash and inkind):</t>
  </si>
  <si>
    <t>Date of Last Project Update 
(mm/dd/yyyy)</t>
  </si>
  <si>
    <t>Additional Benefits 
(if Applicable)</t>
  </si>
  <si>
    <t>Nutrient Credit Estimation Method
(User Entered)</t>
  </si>
  <si>
    <t>Project identification number used by the local government</t>
  </si>
  <si>
    <t>Dropdown list of counties to designate general location.</t>
  </si>
  <si>
    <t>Enter latitude in decimal degrees</t>
  </si>
  <si>
    <t>Enter longitude in decimal degrees</t>
  </si>
  <si>
    <t>Project Location (Latitude DD)</t>
  </si>
  <si>
    <t>Project Location (Longitude DD)</t>
  </si>
  <si>
    <t xml:space="preserve">List other local governments or organizations that are contributing to the project. </t>
  </si>
  <si>
    <t xml:space="preserve">Enter additional description of status. </t>
  </si>
  <si>
    <t>Estimated total cost of project (for multiyear projects, this will be greater than the funds expended this fiscal year).</t>
  </si>
  <si>
    <t>Total Project Cost (All Partners, All Years)</t>
  </si>
  <si>
    <t xml:space="preserve">The sum of each participating jurisdiction’s commitment for this fiscal year. </t>
  </si>
  <si>
    <t>Enter cash amount expended this fiscal year by local government using this form to track compliance.</t>
  </si>
  <si>
    <t xml:space="preserve">Enter in-kind cash value expended this fiscal year by the local government using this form to track compliance.  Local governments should retain notes that document how in-kind amounts were translated to cash value. </t>
  </si>
  <si>
    <t xml:space="preserve">Dropdown menu of nutrient credit methods.  </t>
  </si>
  <si>
    <t xml:space="preserve">For activities without State-approved nutrient credits, other tracking metrics can be used to document progress based on the information available for the action/project (e.g., acres conserved, linear feet of pipe repaired).  </t>
  </si>
  <si>
    <t>Date project or activity data was last updated in the database.</t>
  </si>
  <si>
    <t>Initials of staff updating the database (optional as useful, not required)</t>
  </si>
  <si>
    <t>Cash Funds Expended for Fiscal Year by Your Organization</t>
  </si>
  <si>
    <t>Provide additional details about the project description, location, etc. as useful to your organization.</t>
  </si>
  <si>
    <t>Total Funds Committed This Fiscal Year (All Partners, This Fiscal Year)</t>
  </si>
  <si>
    <t>In-Kind Funds Expended for Fiscal Year by Your Organization</t>
  </si>
  <si>
    <t>Other/Multiple</t>
  </si>
  <si>
    <t xml:space="preserve">Select from a dropdown list of benefits and linkages to water quality or water quantity improvement: nutrients, sediment, peak flow reduction, water storage, other/multiple.  If user selects "other/multiple" or wants to provide additional comments, provide a description in the column to the right. 
</t>
  </si>
  <si>
    <t>Anticipated Timeline for Completion of Construction or Full Implementation (Fiscal Year)</t>
  </si>
  <si>
    <t xml:space="preserve">The anticipated fiscal year for completion of construction or full implementation of the project or activity.  This may be the current fiscal year or a future year for multi-year projects. Long-term operation and maintenance would extend beyond the year of completion or full implementation entered in this cell. </t>
  </si>
  <si>
    <t>In Service/Operation and Maintenance</t>
  </si>
  <si>
    <t xml:space="preserve">Project Status includes a dropdown menu of several options to describe the status of projects and activities (e.g., permitting, construction, completion status).  If "other" is selected, the user can enter details in the Project Status Description column. If funds expended this fiscal year cover multiple activities, the Project Status Description column can describe these as well. </t>
  </si>
  <si>
    <t xml:space="preserve">Contact information for the person submitting the report for this fiscal year:                         </t>
  </si>
  <si>
    <t>Local government submitting the annual report, populated automatically after the user selects from the dropdown menu in cell F3 on the User Input tab.</t>
  </si>
  <si>
    <t xml:space="preserve">The dropdown menu includes the four funding options are available for participants in the IAIA Program:                                                                                                                                                                       •	Self-funded – An individual participant may use funds for eligible projects and activities within and managed by their own jurisdiction. 
•	Interlocal agreement – Individual participants may enter into interlocal agreements in which eligible projects and activities are jointly funded by two or more jurisdictions. 
•	Funding existing local organizations - Individual participants may contribute funds towards eligible projects or activities to other local organizations including local Soil and Water Conservation Districts, County Health Departments, School Districts, watershed improvement associations, land conservation groups, and UNRBA members that do not have ED requirements that may implement projects to improve water quality.  The receiving local organization is responsible for prioritizing and selecting from the list of eligible projects and activities under their established procedures for setting priority.  Use of funds by other local organizations is limited to projects and activities associated with water quality and watershed improvement benefits.  A separate agreement/contract may be required to specify use of funds through other local organizations.
•	Development of a special project– individual participants may contribute to a special project under Section V of the Bylaws. Special projects must fall under the approved list of project types provided in this document.  </t>
  </si>
  <si>
    <t>The dropdown menu includes the activities/projects eligible for use under the IAIA:
•	All State-approved practices with established nutrient credits including stormwater control measures (SCMs) including retrofits
•	Green infrastructure and other best management practices (BMPs) that include water quality and quantity improvements
•	Stream and riparian buffer restoration and enhancement
•	Programmatic measures beyond baseline program activities (i.e., levels in 2006) for years after the start of the IAIA program
o	Fertilizer application education of businesses and homeowners
o	Onsite wastewater treatment system inspection programs, maintenance tracking, repair, replacement, and pump-out programs, education of owners regarding proper maintenance, and training of professionals who inspect and repair onsite systems
o	Pet waste pickup education, waste management stations, and enforcement 
•	Infrastructure improvements including 
o	Repair and replacement of leaky infrastructure
o	Reduction of sanitary sewer overflows
o	Extension of sewer lines to areas using onsite systems (targeting areas with known failure issues) or package plants
•	Illicit discharge detection and elimination 
•	Land conservation in high priority areas (as determined through an appropriate evaluation resource, i.e., land conservation programs that identify water quality aspects of available preservation sites)   
•	Floodplain restoration and reconnection
•	Greenways and parks with water quality and quantity benefits (water quality benefits would be identified as specific project components and documented within the adopted development plans)
•	Projects and activities that focus on flooding that have an associated water quality benefit  
•	Operation and maintenance costs associated with preserving long-term functionality of practices implemented under the IAIA; this type of project may refer to O&amp;M contracts that include multiple projects managed for the IAIA.  For single projects where the local government wants to maintain the project type, select one of the other options for project type and set the status to "In Service/Operation and Maintenance".</t>
  </si>
  <si>
    <t>Estimated Annual Total Nitrogen Reductions   (lb-N/yr)</t>
  </si>
  <si>
    <t>Estimated Annual Total Phosphorus Reductions   (lb-P/yr)</t>
  </si>
  <si>
    <t>Estimated Annual Total Nitrogen Reductions (lb-N/yr)</t>
  </si>
  <si>
    <t>Estimated Annual Total Phosphorus Reductions (lb-P/yr)</t>
  </si>
  <si>
    <t>Estimated annual nitrogen credits (pounds per year) associated with projects and activities that have quantifiable estimates.</t>
  </si>
  <si>
    <t>Estimated annual phosphorus credits (pounds per year) associated with projects and activities that have quantifiable estimates.</t>
  </si>
  <si>
    <r>
      <t xml:space="preserve">Enter additional description of benefits. Examples provided by NC Division of Water Resources include </t>
    </r>
    <r>
      <rPr>
        <b/>
        <sz val="9"/>
        <rFont val="Franklin Gothic Medium Cond"/>
        <family val="2"/>
      </rPr>
      <t>Environmental Benefits</t>
    </r>
    <r>
      <rPr>
        <sz val="9"/>
        <rFont val="Franklin Gothic Medium Cond"/>
        <family val="2"/>
      </rPr>
      <t xml:space="preserve">: Drainage &amp; Flooding Control, Climate Resiliency (Carbon Sequestration, Urban Heat Island Regulation, Water Temperature Regulation, Effectiveness Monitoring, Environmental Stewardship, Floodplain Reconnection, Aquatic &amp; Terrestrial Habitat, Groundwater Recharge, Habitat Reconnection, Invasive Species Removal , Natural Area Conservation/Preservation, Streambank/Shoreline Stabilization, Stormwater Attenuation, Water Conservation/Reuse. </t>
    </r>
    <r>
      <rPr>
        <b/>
        <sz val="9"/>
        <rFont val="Franklin Gothic Medium Cond"/>
        <family val="2"/>
      </rPr>
      <t>Economic Benefits</t>
    </r>
    <r>
      <rPr>
        <sz val="9"/>
        <rFont val="Franklin Gothic Medium Cond"/>
        <family val="2"/>
      </rPr>
      <t xml:space="preserve">: Economic Development, Eco‐tourism, Local Job Creation &amp; Retention, Improved Community Resiliency, Increased Property Values, Infrastructure/Property Loss Mitigation, Reduced Drainage Infrastructure Costs. </t>
    </r>
    <r>
      <rPr>
        <b/>
        <sz val="9"/>
        <rFont val="Franklin Gothic Medium Cond"/>
        <family val="2"/>
      </rPr>
      <t>Social Benefits</t>
    </r>
    <r>
      <rPr>
        <sz val="9"/>
        <rFont val="Franklin Gothic Medium Cond"/>
        <family val="2"/>
      </rPr>
      <t xml:space="preserve">: Collaborative Partnerships/Stakeholder Engagement, Community Development &amp; Revitalization, Environmental education/STEM (Signage, Tours, etc.), Improved Aesthetics, Improved Physical Fitness/Recreation, Improved Public Health, Improved Safety, Reduced Noise Pollution , Connectivity to Significant Cultural Heritage Area. </t>
    </r>
  </si>
  <si>
    <t>Town of Stem</t>
  </si>
  <si>
    <t>SGWASA
Creedmoor
Granville Co.
Stem</t>
  </si>
  <si>
    <t>Appx 2028</t>
  </si>
  <si>
    <t xml:space="preserve">Repair and replacement of surcharging pump stations, sewer pipes, and appurtenances currently leaking sewage, which lead to illicit discharges. </t>
  </si>
  <si>
    <t>SGWASA I-85 Project</t>
  </si>
  <si>
    <t>UNRBA CGC</t>
  </si>
  <si>
    <t>CT 18267 - catch basin pilot study</t>
  </si>
  <si>
    <t>nutrients, gross solids removal</t>
  </si>
  <si>
    <t>on going</t>
  </si>
  <si>
    <t>n/a</t>
  </si>
  <si>
    <t>tbd</t>
  </si>
  <si>
    <t>DM</t>
  </si>
  <si>
    <t>Catch Basin Insert Pilot Study - SP-2021-01. Pilot study to install gross solid filter inserts into catch basins in downtown Durham. Multiple locations. Benefits include nutrients, gross solid and sediment reduction</t>
  </si>
  <si>
    <t>CT14277 - South Ellerbe Prof Services</t>
  </si>
  <si>
    <t>ecosystem service benefits</t>
  </si>
  <si>
    <t>professional services contract for design and permitting of project</t>
  </si>
  <si>
    <t>see notes</t>
  </si>
  <si>
    <t>DM/MKW</t>
  </si>
  <si>
    <t>South Ellerbe Stormwater Restoration Professional Services. Project to restore 2 stream channels, reconnect floodplain. Benfits include reduction of nutrients, sediment, and peak flow reduction. Nutrient reductions will be indicated in the phase 3 construction.</t>
  </si>
  <si>
    <t>CT 18728 South Ellerbe Soil Removal</t>
  </si>
  <si>
    <t>South Ellerbe stormwater restoration soil removal (~1 million) to support benefits of S Ellerbe wetland. Benfits include reduction of nutrients, sediment, and peak flow reduction.Nutrient reductions will be indicated in the phase 3 construction</t>
  </si>
  <si>
    <t>SCM14093 - Fay St Bioretention</t>
  </si>
  <si>
    <t>complete</t>
  </si>
  <si>
    <t>v4.1</t>
  </si>
  <si>
    <t>Bioretention device treating existing development at City of Durham facility. Benefits include reduction of nutrients, sediment, and peak flow.</t>
  </si>
  <si>
    <t>Hydrilla Eradication</t>
  </si>
  <si>
    <t>TBD</t>
  </si>
  <si>
    <t>City Department of Water Management funding of hydrilla monitoring and eradication to improve water quality in the Eno River, multiple locations. Benefits include improvements to aquatic life and reduction of invasive aquatic plant</t>
  </si>
  <si>
    <t>CT 16214 Stream Vegetation Management</t>
  </si>
  <si>
    <t>in progress</t>
  </si>
  <si>
    <t>Invasive vegetation management to  preserve riparian buffer function, multiple locations. Three year contract will be renewed. Benefits include improvements to buffer vegetation and reduction of invasive vegetation</t>
  </si>
  <si>
    <t>Tree Planting</t>
  </si>
  <si>
    <t>Enhancement of City's tree canopy .  29% of $15,320 was spent on trees in the Falls watershed. Benefits include improvement of urban tree canopy in partnership with General Services. Multiple locations.</t>
  </si>
  <si>
    <t>SGWASA
Butner
Granville Co.
Stem</t>
  </si>
  <si>
    <t>DCO NMS Study</t>
  </si>
  <si>
    <t>Pre-Selection of Project</t>
  </si>
  <si>
    <t>FY23</t>
  </si>
  <si>
    <t>In February 2021, Durham County contracted WK Dickson for assistance in developing its Nutrient Management Strategy for addressing the requirements of the Falls Lake Rules.  In accordance with the County's Stormwater Guiding Principles of Compliance, Efficiency, Resiliency, and Environmental Justice, WK Dickson developed a project selection rubric.  They then identified potential 15 potential project sites for nutrient reduction.  Those sites were narrowed to 10.  Field evaluation by WKD and County staff finalized 6 sites for further project development.  At the end of FY22, projects have been developed for those 6 sites including bioretention, stream restoration, stormwater wetlands, RSC, and other practices.  Construction cost estimates and project renderings were also developed.  In FY23, those projects are to be brought to the Board of County Commissioners and one (or more) project(s) will be selected for construction.</t>
  </si>
  <si>
    <t>SGWASA
Butner
Creedmoor
Stem</t>
  </si>
  <si>
    <t>Eno River Association, NC Land and Water Fund</t>
  </si>
  <si>
    <t>Natural Area Conservation / Preservation</t>
  </si>
  <si>
    <t>In progress</t>
  </si>
  <si>
    <t>Fall 2022</t>
  </si>
  <si>
    <t>N/A</t>
  </si>
  <si>
    <t>~72 acres conserved</t>
  </si>
  <si>
    <t>WP</t>
  </si>
  <si>
    <t>Draper-Savage Memorial Foundation (Moorefields) Property Land Conservation Easement:  Approximately 72 acres of land conserved with over 1,900 linear feet of stream frontage on a tributary to and of Rocky Run, a major tributary of the Eno River, which supplies drinking water for the Town of Hillsborough and City of Raleigh.  N &amp; P reductions have yet to be assigned for land conservation, so values are TBD.</t>
  </si>
  <si>
    <t>Improved Aesthetics, Environmental Education</t>
  </si>
  <si>
    <t>Installation complete</t>
  </si>
  <si>
    <t>Spring 2022</t>
  </si>
  <si>
    <t>Gravelly Hill Middle School Floating Treatment Wetlands:  (4) Floating Treatment Wetlands installed at existing wet pond at Gravelly Hill Middle School for test and demonstration purposes.  Educational signage installed.  Less than 5% of pond surface covered so N &amp; P reductions are TBD.  In-Kind Funds are staff labor associated with project.</t>
  </si>
  <si>
    <t>Orange County Sportsplex Floating Treatment Wetlands:  (4) Floating Treatment Wetlands installed at existing wet pond at Orange County Sportsplex for test and demonstration purposes.  Educational signage installed.  Less than 5% of pond surface covered so N &amp; P reductions are TBD.  In-Kind Funds are staff labor associated with project.</t>
  </si>
  <si>
    <t>Minimize stormwater veloicty to receiving stream</t>
  </si>
  <si>
    <t>Cedar Grove Park Stormwater Pipe Outfall Retrofit:  Retrofited a dissipator pad at a stormwater pipe outfall from an existing dry detention basin at Cedar Grove Park to a custom plung pool / forebay design.  Previous dissipator pad was full of sediment and causing erosion to a receiving stream channel so this retrofit will minimize the stormwater velocity for the time being.  The N &amp; P reductions for this individual improvement are TBD because the overall system will be retrofitted to a stormwater wetland in the near future and calculated overall improvements will be done at that time.  In-Kind Funds are staff labor associated with project.</t>
  </si>
  <si>
    <t>Multiple</t>
  </si>
  <si>
    <t>Multiple (Eno River Hydrilla Management Task Force)</t>
  </si>
  <si>
    <t>Hydrilla removal can improve water quality and quantity</t>
  </si>
  <si>
    <t>Ongoing effort</t>
  </si>
  <si>
    <t>Multiple partners, total unknown at this time</t>
  </si>
  <si>
    <t>Orange County Hydrilla Removal:  Hydrilla removal was recently added to the list of eligible activities that would could towards jurisdictional investment in the IAIA.  N &amp; P reductions have yet to be assigned for hydrilla removal, so values are TBD.  These efforts will be conducted throughout the Falls Lake watershed within Orange County so specific Lat/Long is not provided.  Per Memorandum from DWR on 2/10/2022, hydrilla can lead to loss of recreational use of waters and increased flood duration and intensity from obstruction of waterways.  It can also negatively impact water quality and harm aquatic life by depleting oxygen levels and can increase nutrients released from sediment.  For those reasons, hydrilla containment and removal has been considered as likely benefitting water quality and quantity.</t>
  </si>
  <si>
    <t>Nutrient Reduction, Peak Flow Reduction, Environmental Education</t>
  </si>
  <si>
    <t>Fall 2023</t>
  </si>
  <si>
    <t>Total unknown at this time (not yet bid for construction)</t>
  </si>
  <si>
    <t>Gravelly Hill Middle School Stormwater Wetland Retrofit:  Project is a retrofit of a relic sediment basin that was never removed during the construction of Gravelly Hill Middle School to a stormwater wetland with trails, a bridge, an outdoor classroom area, and educactional signage.  We are only in the design phase of this project so total costs, N &amp; P reductions, etc. are unknown at this time and TBD.</t>
  </si>
  <si>
    <t>729-000</t>
  </si>
  <si>
    <t>Piedmont Conservation Council for Env. Enhancement Grant</t>
  </si>
  <si>
    <t>Conservation; community outreach</t>
  </si>
  <si>
    <t>SW mitigation survey started, at 30%, &amp; M. Plan redesign for BMPs</t>
  </si>
  <si>
    <t>TBD with BMPs</t>
  </si>
  <si>
    <t>CB</t>
  </si>
  <si>
    <t>Architectural/engineering firm selected to begin work on the design of a new SW control measure at the Rock Athletic Complex; benefits are co-location of needed SW mitigation within existing parks &amp; getting BMPs to determine nutrient loads &amp; their mitigation requirements.</t>
  </si>
  <si>
    <t>01 Biodock</t>
  </si>
  <si>
    <t>None</t>
  </si>
  <si>
    <t>ecosystem services benefits, sustainability</t>
  </si>
  <si>
    <t>While floating island wetlands are approved by DEQ, this was more a demonstration project</t>
  </si>
  <si>
    <t>Education/outreach, nutrient removal; demonstration project</t>
  </si>
  <si>
    <t>TH</t>
  </si>
  <si>
    <t>Install floating island wetlands next to existing floating dock; project reduces nutrients but also provides an education/outreach oppurtunity since the dock is used by citizens.</t>
  </si>
  <si>
    <t>02 Odie St</t>
  </si>
  <si>
    <t>Piedmont Conservation Council, Orange Habitat for Humanity, NCEEG Grant</t>
  </si>
  <si>
    <t>Environmental justice; resiliency</t>
  </si>
  <si>
    <t>Looking to construct in FY23</t>
  </si>
  <si>
    <t>This is POTENTIAL reductions once the project is in-service</t>
  </si>
  <si>
    <t>Design and construct stormwater green infrastructure treating impervious surface within the Odie Street Habitat for Humanity Neighborhood. Provides multiple benefits including nutrient reduction, peak flow attenuation, ecosystem benefits and includes an educational component to a historically underserved community.</t>
  </si>
  <si>
    <t>03 Compost Blankets</t>
  </si>
  <si>
    <t>Used soil ammendment crediting document</t>
  </si>
  <si>
    <t>Install compost blankets to alleviate erosion and increase infiltration at Gold Park, Kings Highway Park and Riverwarlk; project reduces runoff, improves soil quality, eliminates erosion and provides pollinator habitat in addition to nutrient reduction.</t>
  </si>
  <si>
    <t>04 Riverwalk Riparian Buffer</t>
  </si>
  <si>
    <t>Volunteer/Citizen effort funded through IAIA;</t>
  </si>
  <si>
    <t>0.2 acres/22 people reached</t>
  </si>
  <si>
    <t>Remove invasive species and plant natives along Riverwalk (Eno River); this project improves riparian buffer function and utilizes volunteers to remove invasives and plant natives.</t>
  </si>
  <si>
    <t>05 Cornwallis Hills  SIA</t>
  </si>
  <si>
    <t>Peak flow</t>
  </si>
  <si>
    <t>Detailed design and construction anticipated in 2024</t>
  </si>
  <si>
    <t>This is POTENTIAL reductions if the project is constructed based on SNAP 4.1</t>
  </si>
  <si>
    <t xml:space="preserve">Evaluate and provide preliminary design of retrofitting an existing dry basin into a stormwater wetland as part of an stormwater impact analysis for an existing neighborhood. </t>
  </si>
  <si>
    <t>36 24 18</t>
  </si>
  <si>
    <t>78 39 52</t>
  </si>
  <si>
    <t>Raleigh Watershed Protection Program, Wake County Open Space Program, Landowner Donation, &amp; Triangle Land Conservancy</t>
  </si>
  <si>
    <t>Protection of natural forest and vegetation also reduces erosive flows associated with stormwater runoff that contribute to erosion; forested area provides carbon capture and air quality improvements.</t>
  </si>
  <si>
    <t>Acquisition/conseravtion of 226.5 acres (five properties) of land in the critical area of the Falls Lake watershed completed in July 2021.</t>
  </si>
  <si>
    <t>Upper Neuse Clean Water Initiative Model</t>
  </si>
  <si>
    <t>Protection of 226.5 ac in the critical water supply area of Falls Lake Watershed will protect water quality for future generations by protecting land from additional impervious cover associated with future development. The natural forested area will help recharge groundwater, slow runoff and filter pollutants.</t>
  </si>
  <si>
    <t>Education and outreach to septic owners helps increase awareness of the importantce of septic maintenance, reducing potential for septic failures and increasing individual awareness of water resources.</t>
  </si>
  <si>
    <t>Mailer and social media posts focusing on the importance of septic maintenance distributed in Februrary 2022.</t>
  </si>
  <si>
    <t>Mailer sent to 13,134 septic owners in Falls Lake Watershed.  Number of website visits increased by over 100 following mailer. Facebook, Twitter, LinkedIn, and Instagram reached over 6,700 people.</t>
  </si>
  <si>
    <t>Proper septic maintenance is critical to both public health and water quality.  Increased awareness of proper septic maintenance practices is an important step in helping avoid future septic failures.  Wake County Environmental Services sent septic maintenance mailer sent to 13,134 septic owners in Falls Lake Watershed.  Mailer provided Falls Lake facts and included five tips to protect family, septic system and community's water quality and included information in both English and Spanish.</t>
  </si>
  <si>
    <t>35° 59' 1.356'' N</t>
  </si>
  <si>
    <t>78° 36' 33.264'' W</t>
  </si>
  <si>
    <t>Feasibility study evaluated the potential to implement SCMs at the Stoney Hill Fire Dept.   Identified SCMs would remove nutrients and pollutants associated with stormwater runoff prior to entering surface waters.</t>
  </si>
  <si>
    <t xml:space="preserve"> Feasiblity study is complete and project evaluation is in progress. </t>
  </si>
  <si>
    <t>Feasibility study evaluated the potential to implement SCMs at the Northern Wake Fire Station 2 (Stoney Hill Fire Dept) located at 7045 Stoney Hill Road in Wake Forest, NC.  Identified practices include dry detention retrofit, swale/ bioretention and Filterra structure in parking lot. Wake County Environmental Services (WCES) is currently evaluating opportunities and coordinating with Duke Energy regarding implementation of potential dry detention retrofit which will require Duke Energy approval.</t>
  </si>
  <si>
    <t>Peakflow attenuation</t>
  </si>
  <si>
    <t>On-going</t>
  </si>
  <si>
    <t>Watershed Management staff inspected 14 SCMs in Falls Lake Watershed during FY 22.</t>
  </si>
  <si>
    <t>WCES Watershed Management staff performed fourteen inspections in Falls Lake watershed in FY22 to ensure SCMs are functioning properly.  Proper functioning SCMS are critical to maintaining water quality in Falls Lake.  SCMs provide nutrient reduction and peakflow attenuation.  In-kind funds are based upon the hourly rate for staff performing SCM inspections within the Falls Lake Watershed.  Watershed investment refelcts hours above and beond 2006  hours.</t>
  </si>
  <si>
    <t>WWM completed 73 septic complaint investigation/violations, 51  Construction Authorizations for septic repairs and 26  Operation Permits for septic repair.</t>
  </si>
  <si>
    <t xml:space="preserve">Environmental Services Wastewater Management staff respond to  complaints and requests for investigation of malfunctioning speptic systems.  Complaint response is  a top prioiority for WWM as malfunctioning septic  present potential threats to both public health and water quality.  In-kind funds are based upon the hourly rate for staff performing both septic complaint investigation/code case violations and septic repairs (Construction Authorization and Operation Permit) within the Falls Lake Watershed.  Watershed investment reflects hours  above and beond 2006  hours. </t>
  </si>
  <si>
    <t xml:space="preserve">35° 58' 4.3896'' </t>
  </si>
  <si>
    <t>78° 38' 38.688'' W</t>
  </si>
  <si>
    <t>Outreach, increased awareness</t>
  </si>
  <si>
    <t>Education and outreach programs at Blue Jay Point County Park (BJCP) are ongling.</t>
  </si>
  <si>
    <t>BJCP Staff completed 74 differentwater-related programs with 1770 attendees.</t>
  </si>
  <si>
    <t>Reporting represents water-related education education and outreach activities conducted by BJBC staff from 7/1/21-6/30/22.  In-kind funds represents average hourly rate for BJCP staff multiplied by  the total number of hours invested in outreach activities.</t>
  </si>
  <si>
    <t>Total funds (cash and inkind) by your org</t>
  </si>
  <si>
    <t>Row Labels</t>
  </si>
  <si>
    <t>Grand Total</t>
  </si>
  <si>
    <t>PIN 0893859724</t>
  </si>
  <si>
    <t>Wake County Open Space Program</t>
  </si>
  <si>
    <t>Phosphorous Loss Assessment Tool &amp; Nitrogen Loss Assessment Tool; values based on nutrient inputs if site was developed minus reductions from required SCMs</t>
  </si>
  <si>
    <t>EB</t>
  </si>
  <si>
    <t>The Beaverdam Slopes land conservation project consists of 229 acres and 19,125 stream feet located directly adjacent to US Army Corps of Engineers buffer around Falls Lake (near the Beaverdam impoundment).  This area around Falls Lake has seen a significant increase in development pressure, and this project will preserve this wooded natural area in perpetuity and protect water quality by avoiding future nutrient loads from development. The City of Raleigh provided approximately 47% of the funding through it's Watershed Protection Program with the remaining portion of the funding coming from Wake County's Open Space Program.  The Triangle Land Conservancy will hold a conservation easement on the property and conduct annual site assessments and handle any stewardship needs.</t>
  </si>
  <si>
    <t>DMS</t>
  </si>
  <si>
    <t>Flood Control</t>
  </si>
  <si>
    <t xml:space="preserve">2.2 lbs </t>
  </si>
  <si>
    <t>0.33 lbs</t>
  </si>
  <si>
    <t>BT</t>
  </si>
  <si>
    <t>01 Horse Creek Watershed Study</t>
  </si>
  <si>
    <t>Finalizing Scoping</t>
  </si>
  <si>
    <t>UNK</t>
  </si>
  <si>
    <t>WTM</t>
  </si>
  <si>
    <t>Forrest Westall</t>
  </si>
  <si>
    <t>forrest.westall@unrba.org</t>
  </si>
  <si>
    <t xml:space="preserve">(919) 339-3679 </t>
  </si>
  <si>
    <t>Organization submitting the annual summary report:</t>
  </si>
  <si>
    <t>Total Funds Committed</t>
  </si>
  <si>
    <t xml:space="preserve">Total Funds Allocated </t>
  </si>
  <si>
    <t>Participant</t>
  </si>
  <si>
    <t>Count of Total funds (cash and inkind) by your org</t>
  </si>
  <si>
    <t>Number of Projects</t>
  </si>
  <si>
    <t>Project planning and administrative costs associated with the participation in the IAIA</t>
  </si>
  <si>
    <t xml:space="preserve">Planning for the Horse Creek watershed study and funds allocated for projects to begin construction in FY23/24 following watershed study.  </t>
  </si>
  <si>
    <t>Carry Forward from FY21 to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</si>
</sst>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44" formatCode="_(&quot;$&quot;* #,##0.00_);_(&quot;$&quot;* \(#,##0.00\);_(&quot;$&quot;* &quot;-&quot;??_);_(@_)"/>
    <numFmt numFmtId="164" formatCode="&quot;$&quot;#,##0"/>
    <numFmt numFmtId="165" formatCode="m/d/yyyy;@"/>
    <numFmt numFmtId="166" formatCode="_(&quot;$&quot;* #,##0_);_(&quot;$&quot;* \(#,##0\);_(&quot;$&quot;* &quot;-&quot;??_);_(@_)"/>
  </numFmts>
  <fonts count="30" x14ac:knownFonts="1">
    <font>
      <sz val="9"/>
      <name val="Franklin Gothic Medium Cond"/>
      <family val="2"/>
    </font>
    <font>
      <sz val="11"/>
      <color theme="1"/>
      <name val="Franklin Gothic Medium Cond"/>
      <family val="2"/>
      <scheme val="minor"/>
    </font>
    <font>
      <sz val="11"/>
      <color theme="1"/>
      <name val="Franklin Gothic Medium Cond"/>
      <family val="2"/>
      <scheme val="minor"/>
    </font>
    <font>
      <sz val="11"/>
      <color theme="1"/>
      <name val="Franklin Gothic Medium Cond"/>
      <family val="2"/>
      <scheme val="minor"/>
    </font>
    <font>
      <sz val="9"/>
      <name val="Franklin Gothic Medium Cond"/>
      <family val="2"/>
      <scheme val="minor"/>
    </font>
    <font>
      <sz val="10"/>
      <color theme="0"/>
      <name val="Franklin Gothic Demi Cond"/>
      <family val="2"/>
      <scheme val="major"/>
    </font>
    <font>
      <sz val="9"/>
      <color rgb="FF9C0006"/>
      <name val="Franklin Gothic Medium Cond"/>
      <family val="2"/>
      <scheme val="minor"/>
    </font>
    <font>
      <sz val="9"/>
      <color rgb="FF006100"/>
      <name val="Franklin Gothic Medium Cond"/>
      <family val="2"/>
      <scheme val="minor"/>
    </font>
    <font>
      <sz val="9"/>
      <color rgb="FF9C5700"/>
      <name val="Franklin Gothic Medium Cond"/>
      <family val="2"/>
      <scheme val="minor"/>
    </font>
    <font>
      <sz val="9"/>
      <color rgb="FFFA7D00"/>
      <name val="Franklin Gothic Medium Cond"/>
      <family val="2"/>
      <scheme val="minor"/>
    </font>
    <font>
      <u/>
      <sz val="9"/>
      <color theme="10"/>
      <name val="Franklin Gothic Medium Cond"/>
      <family val="2"/>
    </font>
    <font>
      <u/>
      <sz val="9"/>
      <color theme="11"/>
      <name val="Franklin Gothic Medium Cond"/>
      <family val="2"/>
    </font>
    <font>
      <b/>
      <sz val="15"/>
      <color theme="3"/>
      <name val="Franklin Gothic Medium Cond"/>
      <family val="2"/>
      <scheme val="minor"/>
    </font>
    <font>
      <b/>
      <sz val="13"/>
      <color theme="3"/>
      <name val="Franklin Gothic Medium Cond"/>
      <family val="2"/>
      <scheme val="minor"/>
    </font>
    <font>
      <b/>
      <sz val="11"/>
      <color theme="3"/>
      <name val="Franklin Gothic Medium Cond"/>
      <family val="2"/>
      <scheme val="minor"/>
    </font>
    <font>
      <sz val="18"/>
      <color theme="3"/>
      <name val="Franklin Gothic Demi Cond"/>
      <family val="2"/>
      <scheme val="major"/>
    </font>
    <font>
      <b/>
      <sz val="11"/>
      <color theme="1"/>
      <name val="Franklin Gothic Medium Cond"/>
      <family val="2"/>
      <scheme val="minor"/>
    </font>
    <font>
      <sz val="11"/>
      <color rgb="FFFF0000"/>
      <name val="Franklin Gothic Medium Cond"/>
      <family val="2"/>
      <scheme val="minor"/>
    </font>
    <font>
      <sz val="9"/>
      <color theme="0"/>
      <name val="Franklin Gothic Medium Cond"/>
      <family val="2"/>
      <scheme val="minor"/>
    </font>
    <font>
      <sz val="9"/>
      <color theme="3" tint="0.499984740745262"/>
      <name val="Franklin Gothic Medium Cond"/>
      <family val="2"/>
      <scheme val="minor"/>
    </font>
    <font>
      <sz val="9"/>
      <color theme="1"/>
      <name val="Franklin Gothic Medium Cond"/>
      <family val="2"/>
      <scheme val="minor"/>
    </font>
    <font>
      <i/>
      <sz val="9"/>
      <name val="Franklin Gothic Medium Cond"/>
      <family val="2"/>
    </font>
    <font>
      <sz val="9"/>
      <name val="Franklin Gothic Medium Cond"/>
      <family val="2"/>
    </font>
    <font>
      <sz val="11"/>
      <name val="Franklin Gothic Medium Cond"/>
      <family val="2"/>
    </font>
    <font>
      <sz val="8"/>
      <name val="Franklin Gothic Medium Cond"/>
      <family val="2"/>
    </font>
    <font>
      <sz val="8"/>
      <color theme="1"/>
      <name val="Franklin Gothic Medium Cond"/>
      <family val="2"/>
      <scheme val="minor"/>
    </font>
    <font>
      <sz val="12"/>
      <name val="Franklin Gothic Medium Cond"/>
      <family val="2"/>
    </font>
    <font>
      <b/>
      <sz val="9"/>
      <name val="Franklin Gothic Medium Cond"/>
      <family val="2"/>
    </font>
    <font>
      <sz val="10"/>
      <name val="Franklin Gothic Medium Cond"/>
      <family val="2"/>
    </font>
    <font>
      <sz val="10"/>
      <color theme="1"/>
      <name val="Franklin Gothic Medium Cond"/>
      <family val="2"/>
      <scheme val="minor"/>
    </font>
  </fonts>
  <fills count="18">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79998168889431442"/>
        <bgColor indexed="65"/>
      </patternFill>
    </fill>
    <fill>
      <patternFill patternType="solid">
        <fgColor theme="8"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2"/>
        <bgColor indexed="64"/>
      </patternFill>
    </fill>
  </fills>
  <borders count="21">
    <border>
      <left/>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6">
    <xf numFmtId="0" fontId="0" fillId="0" borderId="0" applyNumberFormat="0"/>
    <xf numFmtId="0" fontId="5" fillId="3" borderId="10" applyBorder="0">
      <alignment horizontal="center" vertical="center"/>
    </xf>
    <xf numFmtId="0" fontId="15" fillId="0" borderId="0" applyNumberFormat="0" applyFill="0" applyBorder="0" applyAlignment="0" applyProtection="0"/>
    <xf numFmtId="0" fontId="12" fillId="10" borderId="11" applyNumberFormat="0" applyAlignment="0" applyProtection="0"/>
    <xf numFmtId="0" fontId="13" fillId="0" borderId="12" applyNumberFormat="0" applyFill="0" applyAlignment="0" applyProtection="0"/>
    <xf numFmtId="0" fontId="14" fillId="0" borderId="13" applyNumberFormat="0" applyFill="0" applyAlignment="0" applyProtection="0"/>
    <xf numFmtId="0" fontId="14" fillId="0" borderId="0" applyNumberFormat="0" applyFill="0" applyBorder="0" applyAlignment="0" applyProtection="0"/>
    <xf numFmtId="0" fontId="7" fillId="4" borderId="0" applyNumberFormat="0" applyBorder="0" applyAlignment="0" applyProtection="0"/>
    <xf numFmtId="0" fontId="6" fillId="5" borderId="7" applyNumberFormat="0" applyProtection="0">
      <alignment horizontal="left" vertical="center"/>
    </xf>
    <xf numFmtId="0" fontId="8" fillId="6" borderId="0" applyNumberFormat="0" applyBorder="0" applyAlignment="0" applyProtection="0"/>
    <xf numFmtId="0" fontId="4" fillId="12" borderId="2" applyNumberFormat="0" applyBorder="0" applyAlignment="0" applyProtection="0"/>
    <xf numFmtId="0" fontId="20" fillId="9" borderId="3" applyNumberFormat="0" applyAlignment="0"/>
    <xf numFmtId="0" fontId="9" fillId="0" borderId="2" applyNumberFormat="0" applyAlignment="0"/>
    <xf numFmtId="0" fontId="9" fillId="0" borderId="14" applyNumberFormat="0" applyFill="0" applyAlignment="0"/>
    <xf numFmtId="0" fontId="18" fillId="7" borderId="4" applyNumberFormat="0" applyAlignment="0" applyProtection="0"/>
    <xf numFmtId="0" fontId="17" fillId="0" borderId="0" applyNumberFormat="0" applyFill="0" applyBorder="0" applyAlignment="0" applyProtection="0"/>
    <xf numFmtId="0" fontId="21" fillId="8" borderId="5" applyNumberFormat="0" applyAlignment="0" applyProtection="0"/>
    <xf numFmtId="0" fontId="19" fillId="11" borderId="0" applyNumberFormat="0" applyBorder="0" applyAlignment="0" applyProtection="0"/>
    <xf numFmtId="0" fontId="16" fillId="0" borderId="6" applyNumberFormat="0" applyFill="0" applyAlignment="0" applyProtection="0"/>
    <xf numFmtId="0" fontId="10" fillId="0" borderId="8" applyNumberFormat="0" applyFill="0" applyBorder="0" applyAlignment="0" applyProtection="0">
      <alignment horizontal="center" vertical="center"/>
    </xf>
    <xf numFmtId="0" fontId="11" fillId="0" borderId="8" applyNumberFormat="0" applyFill="0" applyBorder="0" applyAlignment="0" applyProtection="0">
      <alignment horizontal="center" vertical="center"/>
    </xf>
    <xf numFmtId="0" fontId="4" fillId="2" borderId="1">
      <alignment horizontal="center" vertical="center"/>
    </xf>
    <xf numFmtId="0" fontId="9" fillId="0" borderId="2" applyAlignment="0"/>
    <xf numFmtId="0" fontId="4" fillId="12" borderId="2" applyBorder="0" applyAlignment="0">
      <protection locked="0"/>
    </xf>
    <xf numFmtId="0" fontId="18" fillId="7" borderId="4" applyAlignment="0"/>
    <xf numFmtId="0" fontId="20" fillId="9" borderId="3" applyAlignment="0"/>
    <xf numFmtId="0" fontId="19" fillId="11" borderId="0" applyNumberFormat="0" applyBorder="0" applyAlignment="0"/>
    <xf numFmtId="0" fontId="11" fillId="0" borderId="0" applyNumberFormat="0" applyFill="0" applyBorder="0" applyAlignment="0" applyProtection="0"/>
    <xf numFmtId="0" fontId="9" fillId="0" borderId="14" applyFill="0" applyAlignment="0"/>
    <xf numFmtId="0" fontId="11" fillId="0" borderId="0" applyNumberFormat="0" applyFill="0" applyBorder="0" applyAlignment="0" applyProtection="0"/>
    <xf numFmtId="0" fontId="9" fillId="0" borderId="14" applyFill="0" applyAlignment="0"/>
    <xf numFmtId="0" fontId="20" fillId="9" borderId="3" applyAlignment="0"/>
    <xf numFmtId="0" fontId="19" fillId="11" borderId="0" applyNumberFormat="0" applyBorder="0" applyAlignment="0"/>
    <xf numFmtId="0" fontId="22" fillId="0" borderId="0" applyBorder="0" applyProtection="0"/>
    <xf numFmtId="0" fontId="10" fillId="0" borderId="8" applyFill="0" applyBorder="0" applyAlignment="0">
      <alignment horizontal="center" vertical="center"/>
    </xf>
    <xf numFmtId="0" fontId="12" fillId="10" borderId="11" applyAlignment="0"/>
    <xf numFmtId="0" fontId="13" fillId="0" borderId="12" applyFill="0" applyAlignment="0"/>
    <xf numFmtId="0" fontId="14" fillId="0" borderId="13" applyFill="0" applyAlignment="0"/>
    <xf numFmtId="0" fontId="14" fillId="0" borderId="0" applyFill="0" applyBorder="0" applyAlignment="0"/>
    <xf numFmtId="0" fontId="15" fillId="0" borderId="0" applyFill="0" applyBorder="0" applyAlignment="0"/>
    <xf numFmtId="0" fontId="21" fillId="8" borderId="5" applyAlignment="0" applyProtection="0"/>
    <xf numFmtId="0" fontId="3"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4" fontId="22" fillId="0" borderId="0" applyFont="0" applyFill="0" applyBorder="0" applyAlignment="0" applyProtection="0"/>
    <xf numFmtId="0" fontId="10" fillId="0" borderId="0" applyNumberFormat="0" applyFill="0" applyBorder="0" applyAlignment="0" applyProtection="0"/>
  </cellStyleXfs>
  <cellXfs count="62">
    <xf numFmtId="0" fontId="0" fillId="0" borderId="0" xfId="0"/>
    <xf numFmtId="0" fontId="24" fillId="12" borderId="17"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0" borderId="9" xfId="0" applyFont="1" applyBorder="1" applyAlignment="1">
      <alignment horizontal="center" vertical="center" wrapText="1"/>
    </xf>
    <xf numFmtId="0" fontId="25" fillId="0" borderId="9" xfId="41" applyFont="1" applyFill="1" applyBorder="1" applyAlignment="1">
      <alignment horizontal="center" vertical="center" wrapText="1"/>
    </xf>
    <xf numFmtId="0" fontId="27" fillId="0" borderId="0" xfId="0" applyFont="1" applyAlignment="1">
      <alignment wrapText="1"/>
    </xf>
    <xf numFmtId="0" fontId="27" fillId="0" borderId="0" xfId="0" applyFont="1"/>
    <xf numFmtId="0" fontId="0" fillId="0" borderId="0" xfId="0" applyAlignment="1">
      <alignment wrapText="1"/>
    </xf>
    <xf numFmtId="0" fontId="23" fillId="17" borderId="0" xfId="0" applyFont="1" applyFill="1" applyAlignment="1">
      <alignment vertical="center" wrapText="1"/>
    </xf>
    <xf numFmtId="0" fontId="24" fillId="17" borderId="0" xfId="0" applyFont="1" applyFill="1" applyAlignment="1">
      <alignment vertical="center"/>
    </xf>
    <xf numFmtId="0" fontId="0" fillId="17" borderId="0" xfId="0" applyFill="1" applyAlignment="1">
      <alignment vertical="center"/>
    </xf>
    <xf numFmtId="0" fontId="24" fillId="17" borderId="0" xfId="0" applyFont="1" applyFill="1" applyAlignment="1">
      <alignment horizontal="center" vertical="center"/>
    </xf>
    <xf numFmtId="0" fontId="24" fillId="17" borderId="0" xfId="0" applyFont="1" applyFill="1" applyAlignment="1">
      <alignment vertical="center" wrapText="1"/>
    </xf>
    <xf numFmtId="6" fontId="0" fillId="0" borderId="0" xfId="0" applyNumberFormat="1"/>
    <xf numFmtId="0" fontId="25" fillId="9" borderId="17" xfId="43" applyFont="1" applyFill="1" applyBorder="1" applyAlignment="1">
      <alignment horizontal="center" vertical="center" wrapText="1"/>
    </xf>
    <xf numFmtId="0" fontId="25" fillId="12" borderId="0" xfId="42" applyFont="1" applyFill="1" applyBorder="1" applyAlignment="1">
      <alignment horizontal="center" vertical="center" wrapText="1"/>
    </xf>
    <xf numFmtId="0" fontId="24" fillId="14" borderId="17" xfId="0" applyFont="1" applyFill="1" applyBorder="1" applyAlignment="1">
      <alignment horizontal="center" vertical="center" wrapText="1"/>
    </xf>
    <xf numFmtId="0" fontId="0" fillId="17" borderId="0" xfId="0" applyFill="1" applyAlignment="1">
      <alignment vertical="center" wrapText="1"/>
    </xf>
    <xf numFmtId="0" fontId="0" fillId="17" borderId="0" xfId="0" applyFill="1" applyAlignment="1">
      <alignment horizontal="center" vertical="center"/>
    </xf>
    <xf numFmtId="14" fontId="24" fillId="0" borderId="9" xfId="0" applyNumberFormat="1" applyFont="1" applyBorder="1" applyAlignment="1">
      <alignment horizontal="center" vertical="center" wrapText="1"/>
    </xf>
    <xf numFmtId="14" fontId="0" fillId="17" borderId="0" xfId="0" applyNumberFormat="1" applyFill="1" applyAlignment="1">
      <alignment vertical="center"/>
    </xf>
    <xf numFmtId="44" fontId="25" fillId="0" borderId="9" xfId="44" applyFont="1" applyFill="1" applyBorder="1" applyAlignment="1">
      <alignment horizontal="center" vertical="center" wrapText="1"/>
    </xf>
    <xf numFmtId="44" fontId="0" fillId="17" borderId="0" xfId="44" applyFont="1" applyFill="1" applyAlignment="1">
      <alignment vertical="center"/>
    </xf>
    <xf numFmtId="0" fontId="23" fillId="14" borderId="17" xfId="0" applyFont="1" applyFill="1" applyBorder="1" applyAlignment="1">
      <alignment horizontal="center" vertical="center" wrapText="1"/>
    </xf>
    <xf numFmtId="0" fontId="23" fillId="12" borderId="17" xfId="0" applyFont="1" applyFill="1" applyBorder="1" applyAlignment="1">
      <alignment horizontal="center" vertical="center" wrapText="1"/>
    </xf>
    <xf numFmtId="0" fontId="23" fillId="9" borderId="17" xfId="0" applyFont="1" applyFill="1" applyBorder="1" applyAlignment="1">
      <alignment horizontal="center" vertical="center" wrapText="1"/>
    </xf>
    <xf numFmtId="0" fontId="1" fillId="9" borderId="17" xfId="43" applyFont="1" applyFill="1" applyBorder="1" applyAlignment="1">
      <alignment horizontal="center" vertical="center" wrapText="1"/>
    </xf>
    <xf numFmtId="0" fontId="1" fillId="12" borderId="0" xfId="42" applyFont="1" applyFill="1" applyBorder="1" applyAlignment="1">
      <alignment horizontal="center" vertical="center"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17" borderId="15" xfId="0" applyFill="1" applyBorder="1" applyAlignment="1">
      <alignment horizontal="left" vertical="top" wrapText="1"/>
    </xf>
    <xf numFmtId="44" fontId="25" fillId="0" borderId="20" xfId="44" applyFont="1" applyFill="1" applyBorder="1" applyAlignment="1">
      <alignment horizontal="center" vertical="center" wrapText="1"/>
    </xf>
    <xf numFmtId="165" fontId="24" fillId="0" borderId="9" xfId="0" applyNumberFormat="1" applyFont="1" applyBorder="1" applyAlignment="1" applyProtection="1">
      <alignment horizontal="center" vertical="center" wrapText="1"/>
      <protection locked="0"/>
    </xf>
    <xf numFmtId="0" fontId="24" fillId="0" borderId="9" xfId="0" applyFont="1" applyBorder="1" applyAlignment="1">
      <alignment vertical="center" wrapText="1"/>
    </xf>
    <xf numFmtId="0" fontId="0" fillId="0" borderId="0" xfId="0" applyAlignment="1">
      <alignment vertical="center"/>
    </xf>
    <xf numFmtId="44" fontId="24" fillId="17" borderId="0" xfId="0" applyNumberFormat="1" applyFont="1" applyFill="1" applyAlignment="1">
      <alignment vertical="center" wrapText="1"/>
    </xf>
    <xf numFmtId="0" fontId="0" fillId="0" borderId="0" xfId="0" pivotButton="1"/>
    <xf numFmtId="0" fontId="0" fillId="0" borderId="0" xfId="0" applyAlignment="1">
      <alignment horizontal="left"/>
    </xf>
    <xf numFmtId="0" fontId="0" fillId="0" borderId="0" xfId="0" applyNumberFormat="1"/>
    <xf numFmtId="166" fontId="0" fillId="0" borderId="0" xfId="44" applyNumberFormat="1" applyFont="1"/>
    <xf numFmtId="1" fontId="0" fillId="0" borderId="0" xfId="44" applyNumberFormat="1" applyFont="1"/>
    <xf numFmtId="0" fontId="23" fillId="12" borderId="1" xfId="0" applyFont="1" applyFill="1" applyBorder="1" applyAlignment="1">
      <alignment horizontal="right" vertical="center" wrapText="1"/>
    </xf>
    <xf numFmtId="0" fontId="24" fillId="0" borderId="9" xfId="0" applyFont="1" applyBorder="1" applyAlignment="1">
      <alignment horizontal="right" vertical="center" wrapText="1"/>
    </xf>
    <xf numFmtId="44" fontId="24" fillId="17" borderId="0" xfId="0" applyNumberFormat="1" applyFont="1" applyFill="1" applyAlignment="1">
      <alignment horizontal="right" vertical="center" wrapText="1"/>
    </xf>
    <xf numFmtId="0" fontId="26" fillId="0" borderId="9" xfId="0" applyFont="1" applyBorder="1" applyAlignment="1">
      <alignment horizontal="left" vertical="center" wrapText="1"/>
    </xf>
    <xf numFmtId="0" fontId="26" fillId="17" borderId="0" xfId="0" applyFont="1" applyFill="1" applyAlignment="1">
      <alignment horizontal="center" vertical="center" wrapText="1"/>
    </xf>
    <xf numFmtId="0" fontId="28" fillId="0" borderId="9" xfId="0" applyFont="1" applyBorder="1" applyAlignment="1">
      <alignment horizontal="left" wrapText="1"/>
    </xf>
    <xf numFmtId="0" fontId="28" fillId="0" borderId="15" xfId="0" applyFont="1" applyBorder="1" applyAlignment="1">
      <alignment horizontal="left" wrapText="1"/>
    </xf>
    <xf numFmtId="0" fontId="28" fillId="0" borderId="16" xfId="0" applyFont="1" applyBorder="1" applyAlignment="1">
      <alignment horizontal="left" wrapText="1"/>
    </xf>
    <xf numFmtId="0" fontId="28" fillId="0" borderId="20" xfId="0" applyFont="1" applyBorder="1" applyAlignment="1">
      <alignment horizontal="left" wrapText="1"/>
    </xf>
    <xf numFmtId="0" fontId="29" fillId="9" borderId="9" xfId="41" applyFont="1" applyFill="1" applyBorder="1" applyAlignment="1">
      <alignment horizontal="center"/>
    </xf>
    <xf numFmtId="164" fontId="29" fillId="14" borderId="9" xfId="41" applyNumberFormat="1" applyFont="1" applyFill="1" applyBorder="1" applyAlignment="1">
      <alignment horizontal="center"/>
    </xf>
    <xf numFmtId="0" fontId="29" fillId="13" borderId="9" xfId="41" applyFont="1" applyBorder="1" applyAlignment="1">
      <alignment horizontal="center"/>
    </xf>
    <xf numFmtId="0" fontId="28" fillId="14" borderId="9" xfId="0" applyFont="1" applyFill="1" applyBorder="1" applyAlignment="1">
      <alignment horizontal="center"/>
    </xf>
    <xf numFmtId="0" fontId="29" fillId="13" borderId="9" xfId="41" applyFont="1" applyBorder="1" applyAlignment="1">
      <alignment horizontal="center" wrapText="1"/>
    </xf>
    <xf numFmtId="0" fontId="26" fillId="0" borderId="0" xfId="0" applyFont="1" applyAlignment="1">
      <alignment horizontal="left" vertical="center" wrapText="1"/>
    </xf>
    <xf numFmtId="0" fontId="26" fillId="0" borderId="18" xfId="0" applyFont="1" applyBorder="1" applyAlignment="1">
      <alignment horizontal="left" vertical="center" wrapText="1"/>
    </xf>
    <xf numFmtId="0" fontId="10" fillId="13" borderId="9" xfId="45" applyFill="1" applyBorder="1" applyAlignment="1">
      <alignment horizontal="center" wrapText="1"/>
    </xf>
    <xf numFmtId="0" fontId="28" fillId="0" borderId="9" xfId="0" applyFont="1" applyBorder="1" applyAlignment="1">
      <alignment horizontal="right" wrapText="1"/>
    </xf>
    <xf numFmtId="0" fontId="26" fillId="0" borderId="19" xfId="0" applyFont="1" applyBorder="1" applyAlignment="1">
      <alignment horizontal="left" vertical="center" wrapText="1"/>
    </xf>
    <xf numFmtId="166" fontId="0" fillId="0" borderId="0" xfId="0" applyNumberFormat="1"/>
  </cellXfs>
  <cellStyles count="46">
    <cellStyle name="1- Calculation" xfId="22" xr:uid="{00000000-0005-0000-0000-000000000000}"/>
    <cellStyle name="1- Explanatory Text" xfId="26" xr:uid="{00000000-0005-0000-0000-000001000000}"/>
    <cellStyle name="1- Input" xfId="23" xr:uid="{00000000-0005-0000-0000-000002000000}"/>
    <cellStyle name="1- Output" xfId="25" xr:uid="{00000000-0005-0000-0000-000003000000}"/>
    <cellStyle name="2- Cell Label" xfId="21" xr:uid="{00000000-0005-0000-0000-000004000000}"/>
    <cellStyle name="2- Linked Cell" xfId="28" xr:uid="{00000000-0005-0000-0000-000005000000}"/>
    <cellStyle name="2- Normal" xfId="33" xr:uid="{00000000-0005-0000-0000-000006000000}"/>
    <cellStyle name="2- Table Title" xfId="1" xr:uid="{00000000-0005-0000-0000-000007000000}"/>
    <cellStyle name="20% - Accent1" xfId="42" builtinId="30"/>
    <cellStyle name="20% - Accent3" xfId="41" builtinId="38"/>
    <cellStyle name="20% - Accent5" xfId="43" builtinId="46"/>
    <cellStyle name="3- Heading 1" xfId="35" xr:uid="{00000000-0005-0000-0000-000008000000}"/>
    <cellStyle name="3- Heading 2" xfId="36" xr:uid="{00000000-0005-0000-0000-000009000000}"/>
    <cellStyle name="3- Heading 3" xfId="37" xr:uid="{00000000-0005-0000-0000-00000A000000}"/>
    <cellStyle name="3- Heading 4" xfId="38" xr:uid="{00000000-0005-0000-0000-00000B000000}"/>
    <cellStyle name="4- Check Cell" xfId="24" xr:uid="{00000000-0005-0000-0000-00000C000000}"/>
    <cellStyle name="4- Hyperlink" xfId="34" xr:uid="{00000000-0005-0000-0000-00000D000000}"/>
    <cellStyle name="4- Note" xfId="40" xr:uid="{00000000-0005-0000-0000-00000E000000}"/>
    <cellStyle name="4- Title" xfId="39" xr:uid="{00000000-0005-0000-0000-00000F000000}"/>
    <cellStyle name="40% - Accent1" xfId="31" builtinId="31" customBuiltin="1"/>
    <cellStyle name="60% - Accent1" xfId="32" builtinId="32" customBuiltin="1"/>
    <cellStyle name="Accent1" xfId="30" builtinId="29" customBuiltin="1"/>
    <cellStyle name="Bad" xfId="8" builtinId="27" hidden="1" customBuiltin="1"/>
    <cellStyle name="Calculation" xfId="12" builtinId="22" hidden="1" customBuiltin="1"/>
    <cellStyle name="Check Cell" xfId="14" builtinId="23" hidden="1" customBuiltin="1"/>
    <cellStyle name="Currency" xfId="44" builtinId="4"/>
    <cellStyle name="Explanatory Text" xfId="17" builtinId="53" hidden="1" customBuiltin="1"/>
    <cellStyle name="Followed Hyperlink" xfId="20" builtinId="9" hidden="1"/>
    <cellStyle name="Followed Hyperlink" xfId="27" builtinId="9" hidden="1"/>
    <cellStyle name="Followed Hyperlink" xfId="29" builtinId="9" hidden="1"/>
    <cellStyle name="Good" xfId="7" builtinId="26" hidden="1" customBuiltin="1"/>
    <cellStyle name="Heading 1" xfId="3" builtinId="16" hidden="1" customBuiltin="1"/>
    <cellStyle name="Heading 2" xfId="4" builtinId="17" hidden="1" customBuiltin="1"/>
    <cellStyle name="Heading 3" xfId="5" builtinId="18" hidden="1" customBuiltin="1"/>
    <cellStyle name="Heading 4" xfId="6" builtinId="19" hidden="1" customBuiltin="1"/>
    <cellStyle name="Hyperlink" xfId="19" builtinId="8" hidden="1"/>
    <cellStyle name="Hyperlink" xfId="45" builtinId="8"/>
    <cellStyle name="Input" xfId="10" builtinId="20" hidden="1" customBuiltin="1"/>
    <cellStyle name="Linked Cell" xfId="13" builtinId="24" hidden="1" customBuiltin="1"/>
    <cellStyle name="Neutral" xfId="9" builtinId="28" hidden="1" customBuiltin="1"/>
    <cellStyle name="Normal" xfId="0" builtinId="0" customBuiltin="1"/>
    <cellStyle name="Note" xfId="16" builtinId="10" hidden="1" customBuiltin="1"/>
    <cellStyle name="Output" xfId="11" builtinId="21" hidden="1" customBuiltin="1"/>
    <cellStyle name="Title" xfId="2" builtinId="15" hidden="1" customBuiltin="1"/>
    <cellStyle name="Total" xfId="18" builtinId="25" hidden="1" customBuiltin="1"/>
    <cellStyle name="Warning Text" xfId="15" builtinId="11" customBuiltin="1"/>
  </cellStyles>
  <dxfs count="3">
    <dxf>
      <font>
        <b val="0"/>
        <i val="0"/>
        <color auto="1"/>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9"/>
        </patternFill>
      </fill>
    </dxf>
    <dxf>
      <font>
        <b val="0"/>
        <i val="0"/>
      </font>
      <fill>
        <patternFill patternType="none">
          <bgColor auto="1"/>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BC Excel Table" defaultPivotStyle="PivotStyleLight16">
    <tableStyle name="BC Excel Table" pivot="0" count="3" xr9:uid="{00000000-0011-0000-FFFF-FFFF00000000}">
      <tableStyleElement type="wholeTable" dxfId="2"/>
      <tableStyleElement type="header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406A97"/>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A7D00"/>
      <color rgb="FFD2A000"/>
      <color rgb="FF4D4D4D"/>
      <color rgb="FFFFCC99"/>
      <color rgb="FFFFC7CE"/>
      <color rgb="FF9C5700"/>
      <color rgb="FF406A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63500</xdr:rowOff>
    </xdr:from>
    <xdr:to>
      <xdr:col>22</xdr:col>
      <xdr:colOff>63500</xdr:colOff>
      <xdr:row>30</xdr:row>
      <xdr:rowOff>6350</xdr:rowOff>
    </xdr:to>
    <xdr:sp macro="" textlink="">
      <xdr:nvSpPr>
        <xdr:cNvPr id="2" name="TextBox 1">
          <a:extLst>
            <a:ext uri="{FF2B5EF4-FFF2-40B4-BE49-F238E27FC236}">
              <a16:creationId xmlns:a16="http://schemas.microsoft.com/office/drawing/2014/main" id="{ADB9A58C-DE64-429A-831C-F34A602F2231}"/>
            </a:ext>
          </a:extLst>
        </xdr:cNvPr>
        <xdr:cNvSpPr txBox="1"/>
      </xdr:nvSpPr>
      <xdr:spPr>
        <a:xfrm>
          <a:off x="25400" y="63500"/>
          <a:ext cx="11214100" cy="470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provides a template</a:t>
          </a:r>
          <a:r>
            <a:rPr lang="en-US" sz="1100" baseline="0"/>
            <a:t> for local governments participating in the Upper Neuse River Basin Association (UNRBA) Interim Alternative Implementation Approach (IAIA) to track their eligible projects and activities as described in the IAIA Program Document and the UNRBA Bylaws.  This template can be used by each individual local government to track compliance under the IAIA and generate compliance documentation for submission to the Division of Water Resources.  Please provide copies of your submitted reports and this database to the UNRBA Executive Director to facilitate compilation of a summary report by the Association.  </a:t>
          </a:r>
          <a:endParaRPr lang="en-US" sz="1100"/>
        </a:p>
        <a:p>
          <a:endParaRPr lang="en-US" sz="1100"/>
        </a:p>
        <a:p>
          <a:r>
            <a:rPr lang="en-US" sz="1100"/>
            <a:t>Please save a copy of this template</a:t>
          </a:r>
          <a:r>
            <a:rPr lang="en-US" sz="1100" baseline="0"/>
            <a:t> for use in subsequent fiscal years.  After you have saved the template, p</a:t>
          </a:r>
          <a:r>
            <a:rPr lang="en-US" sz="1100"/>
            <a:t>lease "save as" this file and rename it to include your Jurisdiction Name and the relevant Fiscal Year in the file name.  This step will replace the header information on the User Input Tab so when you print the table, your jurisdiction name</a:t>
          </a:r>
          <a:r>
            <a:rPr lang="en-US" sz="1100" baseline="0"/>
            <a:t> and fiscal year will print in the header (</a:t>
          </a:r>
          <a:r>
            <a:rPr lang="en-US" sz="1100">
              <a:solidFill>
                <a:schemeClr val="dk1"/>
              </a:solidFill>
              <a:effectLst/>
              <a:latin typeface="+mn-lt"/>
              <a:ea typeface="+mn-ea"/>
              <a:cs typeface="+mn-cs"/>
            </a:rPr>
            <a:t>e.g., “IAIA Annual Report_Town of Hillsborough_FY22”)</a:t>
          </a:r>
          <a:r>
            <a:rPr lang="en-US" sz="1100" baseline="0"/>
            <a:t>. </a:t>
          </a:r>
        </a:p>
        <a:p>
          <a:endParaRPr lang="en-US" sz="1100" baseline="0"/>
        </a:p>
        <a:p>
          <a:r>
            <a:rPr lang="en-US" sz="1100" baseline="0"/>
            <a:t>The User Input tab is </a:t>
          </a:r>
          <a:r>
            <a:rPr lang="en-US" sz="1100" baseline="0">
              <a:solidFill>
                <a:sysClr val="windowText" lastClr="000000"/>
              </a:solidFill>
            </a:rPr>
            <a:t>formatted as an 11 * 17 landscape </a:t>
          </a:r>
          <a:r>
            <a:rPr lang="en-US" sz="1100" baseline="0"/>
            <a:t>page.  You may need to adjust the layout or page size for your printer.  You can "save as" a pdf file to retain fomatting and provide electronic reports.  </a:t>
          </a:r>
        </a:p>
        <a:p>
          <a:endParaRPr lang="en-US" sz="1100" baseline="0"/>
        </a:p>
        <a:p>
          <a:r>
            <a:rPr lang="en-US" sz="1100" baseline="0"/>
            <a:t>Blue cells on the User Input tab indicate a drop down menu is available to populate the cell.  </a:t>
          </a:r>
        </a:p>
        <a:p>
          <a:r>
            <a:rPr lang="en-US" sz="1100" baseline="0"/>
            <a:t>Green cells require data entry.</a:t>
          </a:r>
        </a:p>
        <a:p>
          <a:r>
            <a:rPr lang="en-US" sz="1100" baseline="0"/>
            <a:t>Purple cells are calculated or refer to other cells, and no entry or selection is required. </a:t>
          </a:r>
        </a:p>
        <a:p>
          <a:endParaRPr lang="en-US" sz="1100" baseline="0"/>
        </a:p>
        <a:p>
          <a:r>
            <a:rPr lang="en-US" sz="1100" baseline="0">
              <a:solidFill>
                <a:schemeClr val="dk1"/>
              </a:solidFill>
              <a:effectLst/>
              <a:latin typeface="+mn-lt"/>
              <a:ea typeface="+mn-ea"/>
              <a:cs typeface="+mn-cs"/>
            </a:rPr>
            <a:t>The drop down menu selections for blue cells are contained in a </a:t>
          </a:r>
          <a:r>
            <a:rPr lang="en-US" sz="1100" baseline="0">
              <a:solidFill>
                <a:srgbClr val="FF0000"/>
              </a:solidFill>
              <a:effectLst/>
              <a:latin typeface="+mn-lt"/>
              <a:ea typeface="+mn-ea"/>
              <a:cs typeface="+mn-cs"/>
            </a:rPr>
            <a:t>hidden</a:t>
          </a:r>
          <a:r>
            <a:rPr lang="en-US" sz="1100" baseline="0">
              <a:solidFill>
                <a:schemeClr val="dk1"/>
              </a:solidFill>
              <a:effectLst/>
              <a:latin typeface="+mn-lt"/>
              <a:ea typeface="+mn-ea"/>
              <a:cs typeface="+mn-cs"/>
            </a:rPr>
            <a:t> tab called "Lookup Tables" to prevent accidental editing.  </a:t>
          </a:r>
        </a:p>
        <a:p>
          <a:r>
            <a:rPr lang="en-US" sz="1100" baseline="0">
              <a:solidFill>
                <a:schemeClr val="dk1"/>
              </a:solidFill>
              <a:effectLst/>
              <a:latin typeface="+mn-lt"/>
              <a:ea typeface="+mn-ea"/>
              <a:cs typeface="+mn-cs"/>
            </a:rPr>
            <a:t>Users may unhide and edit the "Lookup Tables" tab as needed.  </a:t>
          </a:r>
          <a:endParaRPr lang="en-US" sz="1100" baseline="0"/>
        </a:p>
        <a:p>
          <a:endParaRPr lang="en-US" sz="1100" baseline="0"/>
        </a:p>
        <a:p>
          <a:r>
            <a:rPr lang="en-US" sz="1100" baseline="0"/>
            <a:t>To add more rows for additional projects and activities on the User Input tab, please copy and paste a row that has not yet been populated.  The file will automatically sum the funds listed in columns M and N through row 1000, but the </a:t>
          </a:r>
          <a:r>
            <a:rPr lang="en-US" sz="1100" u="sng" baseline="0"/>
            <a:t>drop down menus will not appear unless an unpopulated row is copied and pasted</a:t>
          </a:r>
          <a:r>
            <a:rPr lang="en-US" sz="1100" baseline="0"/>
            <a:t>.  </a:t>
          </a:r>
        </a:p>
        <a:p>
          <a:endParaRPr lang="en-US" sz="1100" baseline="0"/>
        </a:p>
        <a:p>
          <a:r>
            <a:rPr lang="en-US" sz="1100" baseline="0"/>
            <a:t>A note about setting the project type versus the project status for operation and maintenance activities:   The dropdown list for Project Type includes an option for "Operation and maintenance costs associated with preserving long-term functionality of practices implemented under the IAIA"  This type of project may refer to O&amp;M contracts that include multiple projects managed for the IAIA or to individual projects that have moved into this phase.  If the local government would prefer to maintain the project type for individual projects, they can select one of the other more specific project types and set the status to "In Service/Operation and Maintenance".  The local government should choose the approach that works best for them in terms of their tracking and contracting methods.  The user can enter notes in the "Project Status Description" to provide clarification on what is included in the line item.  </a:t>
          </a:r>
        </a:p>
        <a:p>
          <a:endParaRPr lang="en-US" sz="1100"/>
        </a:p>
        <a:p>
          <a:r>
            <a:rPr lang="en-US" sz="1100"/>
            <a:t>Please contact amatos@brwncald.com</a:t>
          </a:r>
          <a:r>
            <a:rPr lang="en-US" sz="1100" baseline="0"/>
            <a:t> for assistance. </a:t>
          </a:r>
        </a:p>
        <a:p>
          <a:endParaRPr lang="en-US" sz="1100" baseline="0"/>
        </a:p>
        <a:p>
          <a:r>
            <a:rPr lang="en-US" sz="1100" i="1" baseline="0"/>
            <a:t>Version Note: 6.1 fixes a data restriction issue in column W of tab User Input. </a:t>
          </a:r>
          <a:endParaRPr lang="en-US" sz="1100" i="1"/>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x Matos" refreshedDate="44874.586445717592" createdVersion="8" refreshedVersion="8" minRefreshableVersion="3" recordCount="33" xr:uid="{81141C0F-1129-4D95-8DB4-7307F20A9EA4}">
  <cacheSource type="worksheet">
    <worksheetSource ref="A16:Z49" sheet="User Input"/>
  </cacheSource>
  <cacheFields count="26">
    <cacheField name="Local Government Claiming Credit" numFmtId="0">
      <sharedItems count="13">
        <s v="Town of Butner"/>
        <s v="City of Durham"/>
        <s v="City of Creedmoor"/>
        <s v="Durham County"/>
        <s v="Granville County"/>
        <s v="Orange County"/>
        <s v="Person County"/>
        <s v="Town of Stem"/>
        <s v="Town of Hillsborough"/>
        <s v="Wake County"/>
        <s v="City of Raleigh"/>
        <s v="Franklin County"/>
        <s v="Town of Wake Forest"/>
      </sharedItems>
    </cacheField>
    <cacheField name="Local Government project ID Number " numFmtId="0">
      <sharedItems containsBlank="1" containsMixedTypes="1" containsNumber="1" containsInteger="1" minValue="1" maxValue="6"/>
    </cacheField>
    <cacheField name="Project Type" numFmtId="0">
      <sharedItems count="9">
        <s v="Illicit discharge detection and elimination"/>
        <s v="Green infrastructure and other best management practices (BMPs)"/>
        <s v="Stormwater control measures (State-approved SCMs)"/>
        <s v="Stream and riparian buffer restoration and enhancement"/>
        <s v="Administrative costs associated with the participation in the IAIA"/>
        <s v="Land conservation"/>
        <s v="Projects in greenways and parks with water quality and quantity benefits"/>
        <s v="Projects and activities that focus on flooding that have an associated water quality benefit"/>
        <s v="Programmatic measures"/>
      </sharedItems>
    </cacheField>
    <cacheField name="Funding Option" numFmtId="0">
      <sharedItems/>
    </cacheField>
    <cacheField name="Project Location (County)" numFmtId="0">
      <sharedItems/>
    </cacheField>
    <cacheField name="Project Location (Latitude DD)" numFmtId="0">
      <sharedItems containsBlank="1" containsMixedTypes="1" containsNumber="1" minValue="36.003163000000001" maxValue="36.377966999999998"/>
    </cacheField>
    <cacheField name="Project Location (Longitude DD)" numFmtId="0">
      <sharedItems containsBlank="1" containsMixedTypes="1" containsNumber="1" minValue="-79.201744000000005" maxValue="78.997472000000002"/>
    </cacheField>
    <cacheField name="Partners" numFmtId="0">
      <sharedItems containsBlank="1"/>
    </cacheField>
    <cacheField name="Benefits and Linkages to Water Quality/Quantity Improvement" numFmtId="0">
      <sharedItems/>
    </cacheField>
    <cacheField name="Additional Benefits _x000a_(if Applicable)" numFmtId="0">
      <sharedItems containsBlank="1"/>
    </cacheField>
    <cacheField name="Project Status" numFmtId="0">
      <sharedItems/>
    </cacheField>
    <cacheField name="Project Status Description " numFmtId="0">
      <sharedItems containsBlank="1"/>
    </cacheField>
    <cacheField name="Anticipated Timeline for Completion of Construction or Full Implementation (Fiscal Year)" numFmtId="0">
      <sharedItems containsMixedTypes="1" containsNumber="1" containsInteger="1" minValue="2022" maxValue="44617"/>
    </cacheField>
    <cacheField name="Total Project Cost (All Partners, All Years)" numFmtId="44">
      <sharedItems containsBlank="1" containsMixedTypes="1" containsNumber="1" minValue="1879.2" maxValue="44100000"/>
    </cacheField>
    <cacheField name="Total Funds Committed This Fiscal Year (All Partners, This Fiscal Year)" numFmtId="44">
      <sharedItems containsBlank="1" containsMixedTypes="1" containsNumber="1" minValue="123.45" maxValue="3967500"/>
    </cacheField>
    <cacheField name="Cash Funds Expended for Fiscal Year by Your Organization" numFmtId="44">
      <sharedItems containsString="0" containsBlank="1" containsNumber="1" minValue="123.45" maxValue="1944955"/>
    </cacheField>
    <cacheField name="In-Kind Funds Expended for Fiscal Year by Your Organization" numFmtId="44">
      <sharedItems containsBlank="1" containsMixedTypes="1" containsNumber="1" minValue="0" maxValue="6687"/>
    </cacheField>
    <cacheField name="Estimated Annual Total Nitrogen Reductions   (lb-N/yr)" numFmtId="0">
      <sharedItems containsBlank="1" containsMixedTypes="1" containsNumber="1" minValue="0.1" maxValue="113.14"/>
    </cacheField>
    <cacheField name="Estimated Annual Total Phosphorus Reductions   (lb-P/yr)" numFmtId="0">
      <sharedItems containsBlank="1" containsMixedTypes="1" containsNumber="1" minValue="0.04" maxValue="45.26"/>
    </cacheField>
    <cacheField name="Nutrient Credit Estimation Method" numFmtId="0">
      <sharedItems containsBlank="1"/>
    </cacheField>
    <cacheField name="Nutrient Credit Estimation Method_x000a_(User Entered)" numFmtId="0">
      <sharedItems containsBlank="1"/>
    </cacheField>
    <cacheField name="Other Tracking Metrics" numFmtId="0">
      <sharedItems containsBlank="1"/>
    </cacheField>
    <cacheField name="Date of Last Project Update _x000a_(mm/dd/yyyy)" numFmtId="0">
      <sharedItems containsNonDate="0" containsDate="1" containsString="0" containsBlank="1" minDate="2021-07-28T00:00:00" maxDate="2022-10-29T00:00:00"/>
    </cacheField>
    <cacheField name="Initials of Staff Updating the Database (Optional)" numFmtId="0">
      <sharedItems containsBlank="1"/>
    </cacheField>
    <cacheField name="Narrative Project Description and Benefits" numFmtId="0">
      <sharedItems containsBlank="1" longText="1"/>
    </cacheField>
    <cacheField name="Total funds (cash and inkind) by your org" numFmtId="44">
      <sharedItems containsSemiMixedTypes="0" containsString="0" containsNumber="1" minValue="123.45" maxValue="194495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s v="SGWASA I-85 Project"/>
    <x v="0"/>
    <s v="Interlocal agreement"/>
    <s v="Granville"/>
    <n v="36.137194000000001"/>
    <n v="-78.733750000000001"/>
    <s v="SGWASA_x000a_Creedmoor_x000a_Granville Co._x000a_Stem"/>
    <s v="Peak flow reduction"/>
    <s v="Nutrients"/>
    <s v="Design, Permitting"/>
    <m/>
    <s v="Appx 2028"/>
    <n v="44100000"/>
    <n v="152377"/>
    <n v="23393"/>
    <m/>
    <m/>
    <m/>
    <s v="DWR Crediting document"/>
    <m/>
    <m/>
    <m/>
    <m/>
    <s v="Repair and replacement of surcharging pump stations, sewer pipes, and appurtenances currently leaking sewage, which lead to illicit discharges. "/>
    <n v="23393"/>
  </r>
  <r>
    <x v="1"/>
    <s v="CT 18267 - catch basin pilot study"/>
    <x v="1"/>
    <s v="Self-funded"/>
    <s v="Durham"/>
    <n v="36.003163000000001"/>
    <n v="-78.905546000000001"/>
    <s v="City of Durham"/>
    <s v="Other/Multiple"/>
    <s v="nutrients, gross solids removal"/>
    <s v="In Service/Operation and Maintenance"/>
    <s v="on going"/>
    <n v="2022"/>
    <n v="70301.119999999995"/>
    <n v="70301.119999999995"/>
    <n v="30152.560000000001"/>
    <s v="n/a"/>
    <s v="tbd"/>
    <s v="tbd"/>
    <s v="Monitoring data"/>
    <m/>
    <m/>
    <d v="2022-06-13T00:00:00"/>
    <s v="DM"/>
    <s v="Catch Basin Insert Pilot Study - SP-2021-01. Pilot study to install gross solid filter inserts into catch basins in downtown Durham. Multiple locations. Benefits include nutrients, gross solid and sediment reduction"/>
    <n v="30152.560000000001"/>
  </r>
  <r>
    <x v="1"/>
    <s v="CT14277 - South Ellerbe Prof Services"/>
    <x v="1"/>
    <s v="Self-funded"/>
    <s v="Durham"/>
    <n v="36.006180000000001"/>
    <n v="-78.903659000000005"/>
    <s v="City of Durham"/>
    <s v="Other/Multiple"/>
    <s v="ecosystem service benefits"/>
    <s v="Design, Permitting"/>
    <s v="professional services contract for design and permitting of project"/>
    <n v="2024"/>
    <n v="2022837"/>
    <n v="441239.99"/>
    <n v="441239.99"/>
    <s v="n/a"/>
    <s v="n/a"/>
    <s v="n/a"/>
    <s v="Other (user entered)"/>
    <s v="see notes"/>
    <m/>
    <d v="2021-10-28T00:00:00"/>
    <s v="DM/MKW"/>
    <s v="South Ellerbe Stormwater Restoration Professional Services. Project to restore 2 stream channels, reconnect floodplain. Benfits include reduction of nutrients, sediment, and peak flow reduction. Nutrient reductions will be indicated in the phase 3 construction."/>
    <n v="441239.99"/>
  </r>
  <r>
    <x v="1"/>
    <s v="CT 18728 South Ellerbe Soil Removal"/>
    <x v="1"/>
    <s v="Self-funded"/>
    <s v="Durham"/>
    <n v="36.006180000000001"/>
    <n v="-78.903659000000005"/>
    <s v="City of Durham"/>
    <s v="Other/Multiple"/>
    <s v="ecosystem service benefits"/>
    <s v="Construction/Installation"/>
    <s v="on going"/>
    <n v="2022"/>
    <n v="1512594"/>
    <n v="456238.32"/>
    <n v="456238.32"/>
    <s v="n/a"/>
    <s v="n/a"/>
    <s v="n/a"/>
    <s v="Other (user entered)"/>
    <s v="see notes"/>
    <m/>
    <d v="2022-06-21T00:00:00"/>
    <s v="DM/MKW"/>
    <s v="South Ellerbe stormwater restoration soil removal (~1 million) to support benefits of S Ellerbe wetland. Benfits include reduction of nutrients, sediment, and peak flow reduction.Nutrient reductions will be indicated in the phase 3 construction"/>
    <n v="456238.32"/>
  </r>
  <r>
    <x v="1"/>
    <s v="SCM14093 - Fay St Bioretention"/>
    <x v="2"/>
    <s v="Self-funded"/>
    <s v="Durham"/>
    <n v="36.007845000000003"/>
    <n v="-78.875471000000005"/>
    <s v="City of Durham"/>
    <s v="Other/Multiple"/>
    <s v="ecosystem service benefits"/>
    <s v="Construction/Installation"/>
    <s v="complete"/>
    <n v="2022"/>
    <n v="254822.54"/>
    <n v="15876.21"/>
    <n v="15876.21"/>
    <s v="n/a"/>
    <n v="8.01"/>
    <n v="1.01"/>
    <s v="SNAP version x.x."/>
    <s v="v4.1"/>
    <m/>
    <d v="2022-06-30T00:00:00"/>
    <s v="DM/MKW"/>
    <s v="Bioretention device treating existing development at City of Durham facility. Benefits include reduction of nutrients, sediment, and peak flow."/>
    <n v="15876.21"/>
  </r>
  <r>
    <x v="1"/>
    <s v="Hydrilla Eradication"/>
    <x v="1"/>
    <s v="Self-funded"/>
    <s v="Durham"/>
    <n v="36.072617999999999"/>
    <n v="-78.863539000000003"/>
    <s v="City of Durham"/>
    <s v="Other/Multiple"/>
    <s v="ecosystem service benefits"/>
    <s v="Other"/>
    <s v="on going"/>
    <n v="2024"/>
    <n v="8300"/>
    <n v="123.45"/>
    <n v="123.45"/>
    <s v="n/a"/>
    <s v="n/a"/>
    <s v="n/a"/>
    <s v="Other (user entered)"/>
    <s v="TBD"/>
    <m/>
    <d v="2022-06-30T00:00:00"/>
    <s v="DM"/>
    <s v="City Department of Water Management funding of hydrilla monitoring and eradication to improve water quality in the Eno River, multiple locations. Benefits include improvements to aquatic life and reduction of invasive aquatic plant"/>
    <n v="123.45"/>
  </r>
  <r>
    <x v="1"/>
    <s v="CT 16214 Stream Vegetation Management"/>
    <x v="3"/>
    <s v="Self-funded"/>
    <s v="Durham"/>
    <n v="36.021112000000002"/>
    <n v="-78.895863000000006"/>
    <s v="City of Durham"/>
    <s v="Other/Multiple"/>
    <s v="ecosystem service benefits"/>
    <s v="In Service/Operation and Maintenance"/>
    <s v="in progress"/>
    <n v="2022"/>
    <n v="70673"/>
    <n v="12194.5"/>
    <n v="12194.5"/>
    <s v="n/a"/>
    <s v="n/a"/>
    <s v="n/a"/>
    <s v="Other (user entered)"/>
    <s v="TBD"/>
    <m/>
    <d v="2022-06-30T00:00:00"/>
    <s v="DM"/>
    <s v="Invasive vegetation management to  preserve riparian buffer function, multiple locations. Three year contract will be renewed. Benefits include improvements to buffer vegetation and reduction of invasive vegetation"/>
    <n v="12194.5"/>
  </r>
  <r>
    <x v="1"/>
    <s v="Tree Planting"/>
    <x v="1"/>
    <s v="Self-funded"/>
    <s v="Durham"/>
    <n v="36.021512999999999"/>
    <n v="-78.890952999999996"/>
    <s v="City of Durham"/>
    <s v="Other/Multiple"/>
    <s v="ecosystem service benefits"/>
    <s v="Construction/Installation"/>
    <s v="complete"/>
    <n v="2022"/>
    <n v="4442.8"/>
    <n v="4442.8"/>
    <n v="4442.8"/>
    <s v="n/a"/>
    <s v="n/a"/>
    <s v="n/a"/>
    <s v="Other (user entered)"/>
    <s v="TBD"/>
    <m/>
    <d v="2022-07-15T00:00:00"/>
    <s v="DM"/>
    <s v="Enhancement of City's tree canopy .  29% of $15,320 was spent on trees in the Falls watershed. Benefits include improvement of urban tree canopy in partnership with General Services. Multiple locations."/>
    <n v="4442.8"/>
  </r>
  <r>
    <x v="2"/>
    <s v="SGWASA I-85 Project"/>
    <x v="0"/>
    <s v="Interlocal agreement"/>
    <s v="Granville"/>
    <n v="36.137194000000001"/>
    <n v="-78.733750000000001"/>
    <s v="SGWASA_x000a_Butner_x000a_Granville Co._x000a_Stem"/>
    <s v="Peak flow reduction"/>
    <s v="Nutrients"/>
    <s v="Design, Permitting"/>
    <m/>
    <s v="Appx 2028"/>
    <n v="44100000"/>
    <n v="152377"/>
    <n v="16926"/>
    <m/>
    <m/>
    <m/>
    <s v="DWR Crediting document"/>
    <m/>
    <m/>
    <m/>
    <m/>
    <s v="Repair and replacement of surcharging pump stations, sewer pipes, and appurtenances currently leaking sewage, which lead to illicit discharges. "/>
    <n v="16926"/>
  </r>
  <r>
    <x v="3"/>
    <s v="DCO NMS Study"/>
    <x v="4"/>
    <s v="Self-funded"/>
    <s v="Durham"/>
    <m/>
    <m/>
    <m/>
    <s v="Nutrients"/>
    <m/>
    <s v="Other"/>
    <s v="Pre-Selection of Project"/>
    <s v="FY23"/>
    <n v="221243"/>
    <n v="148394"/>
    <n v="148394"/>
    <m/>
    <m/>
    <m/>
    <s v="SNAP version x.x."/>
    <m/>
    <m/>
    <d v="2022-09-15T00:00:00"/>
    <m/>
    <s v="In February 2021, Durham County contracted WK Dickson for assistance in developing its Nutrient Management Strategy for addressing the requirements of the Falls Lake Rules.  In accordance with the County's Stormwater Guiding Principles of Compliance, Efficiency, Resiliency, and Environmental Justice, WK Dickson developed a project selection rubric.  They then identified potential 15 potential project sites for nutrient reduction.  Those sites were narrowed to 10.  Field evaluation by WKD and County staff finalized 6 sites for further project development.  At the end of FY22, projects have been developed for those 6 sites including bioretention, stream restoration, stormwater wetlands, RSC, and other practices.  Construction cost estimates and project renderings were also developed.  In FY23, those projects are to be brought to the Board of County Commissioners and one (or more) project(s) will be selected for construction."/>
    <n v="148394"/>
  </r>
  <r>
    <x v="4"/>
    <s v="SGWASA I-85 Project"/>
    <x v="0"/>
    <s v="Interlocal agreement"/>
    <s v="Granville"/>
    <n v="36.137194000000001"/>
    <n v="-78.733750000000001"/>
    <s v="SGWASA_x000a_Butner_x000a_Creedmoor_x000a_Stem"/>
    <s v="Peak flow reduction"/>
    <s v="Nutrients"/>
    <s v="Design, Permitting"/>
    <m/>
    <s v="Appx 2028"/>
    <n v="44100000"/>
    <n v="152377"/>
    <n v="100453"/>
    <m/>
    <m/>
    <m/>
    <s v="DWR Crediting document"/>
    <m/>
    <m/>
    <m/>
    <m/>
    <s v="Repair and replacement of surcharging pump stations, sewer pipes, and appurtenances currently leaking sewage, which lead to illicit discharges. "/>
    <n v="100453"/>
  </r>
  <r>
    <x v="5"/>
    <n v="1"/>
    <x v="5"/>
    <s v="Self-funded"/>
    <s v="Orange"/>
    <n v="36.056032000000002"/>
    <n v="-79.143382000000003"/>
    <s v="Eno River Association, NC Land and Water Fund"/>
    <s v="Other/Multiple"/>
    <s v="Natural Area Conservation / Preservation"/>
    <s v="Other"/>
    <s v="in progress"/>
    <s v="Fall 2022"/>
    <n v="385500"/>
    <n v="385500"/>
    <n v="261458"/>
    <s v="n/a"/>
    <s v="tbd"/>
    <s v="tbd"/>
    <s v="Other (user entered)"/>
    <s v="TBD"/>
    <s v="~72 acres conserved"/>
    <d v="2022-09-30T00:00:00"/>
    <s v="WP"/>
    <s v="Draper-Savage Memorial Foundation (Moorefields) Property Land Conservation Easement:  Approximately 72 acres of land conserved with over 1,900 linear feet of stream frontage on a tributary to and of Rocky Run, a major tributary of the Eno River, which supplies drinking water for the Town of Hillsborough and City of Raleigh.  N &amp; P reductions have yet to be assigned for land conservation, so values are TBD."/>
    <n v="261458"/>
  </r>
  <r>
    <x v="5"/>
    <n v="2"/>
    <x v="2"/>
    <s v="Self-funded"/>
    <s v="Orange"/>
    <n v="36.071348"/>
    <n v="-79.201744000000005"/>
    <s v="N/A"/>
    <s v="Nutrients"/>
    <s v="Improved Aesthetics, Environmental Education"/>
    <s v="Other"/>
    <s v="Installation complete"/>
    <s v="Spring 2022"/>
    <n v="17812.919999999998"/>
    <n v="17812.919999999998"/>
    <n v="17212.919999999998"/>
    <n v="600"/>
    <s v="tbd"/>
    <s v="tbd"/>
    <s v="Other (user entered)"/>
    <s v="TBD"/>
    <s v="N/A"/>
    <d v="2022-09-30T00:00:00"/>
    <s v="WP"/>
    <s v="Gravelly Hill Middle School Floating Treatment Wetlands:  (4) Floating Treatment Wetlands installed at existing wet pond at Gravelly Hill Middle School for test and demonstration purposes.  Educational signage installed.  Less than 5% of pond surface covered so N &amp; P reductions are TBD.  In-Kind Funds are staff labor associated with project."/>
    <n v="17812.919999999998"/>
  </r>
  <r>
    <x v="5"/>
    <n v="3"/>
    <x v="2"/>
    <s v="Self-funded"/>
    <s v="Orange"/>
    <n v="36.061487"/>
    <n v="-79.077938000000003"/>
    <s v="N/A"/>
    <s v="Nutrients"/>
    <s v="Improved Aesthetics, Environmental Education"/>
    <s v="Other"/>
    <s v="Installation complete"/>
    <s v="Spring 2022"/>
    <n v="17812.919999999998"/>
    <n v="17812.919999999998"/>
    <n v="17212.919999999998"/>
    <n v="600"/>
    <s v="tbd"/>
    <s v="tbd"/>
    <s v="Other (user entered)"/>
    <s v="TBD"/>
    <s v="N/A"/>
    <d v="2022-09-30T00:00:00"/>
    <s v="WP"/>
    <s v="Orange County Sportsplex Floating Treatment Wetlands:  (4) Floating Treatment Wetlands installed at existing wet pond at Orange County Sportsplex for test and demonstration purposes.  Educational signage installed.  Less than 5% of pond surface covered so N &amp; P reductions are TBD.  In-Kind Funds are staff labor associated with project."/>
    <n v="17812.919999999998"/>
  </r>
  <r>
    <x v="5"/>
    <n v="4"/>
    <x v="6"/>
    <s v="Self-funded"/>
    <s v="Orange"/>
    <n v="36.180269000000003"/>
    <n v="-79.139583999999999"/>
    <s v="N/A"/>
    <s v="Peak flow reduction"/>
    <s v="Minimize stormwater veloicty to receiving stream"/>
    <s v="Other"/>
    <s v="Installation complete"/>
    <s v="Spring 2022"/>
    <n v="3382.84"/>
    <n v="3382.84"/>
    <n v="682.84"/>
    <n v="2700"/>
    <s v="tbd"/>
    <s v="tbd"/>
    <s v="Other (user entered)"/>
    <s v="TBD"/>
    <s v="N/A"/>
    <d v="2022-09-30T00:00:00"/>
    <s v="WP"/>
    <s v="Cedar Grove Park Stormwater Pipe Outfall Retrofit:  Retrofited a dissipator pad at a stormwater pipe outfall from an existing dry detention basin at Cedar Grove Park to a custom plung pool / forebay design.  Previous dissipator pad was full of sediment and causing erosion to a receiving stream channel so this retrofit will minimize the stormwater velocity for the time being.  The N &amp; P reductions for this individual improvement are TBD because the overall system will be retrofitted to a stormwater wetland in the near future and calculated overall improvements will be done at that time.  In-Kind Funds are staff labor associated with project."/>
    <n v="3382.84"/>
  </r>
  <r>
    <x v="5"/>
    <n v="5"/>
    <x v="7"/>
    <s v="Self-funded"/>
    <s v="Orange"/>
    <s v="Multiple"/>
    <s v="Multiple"/>
    <s v="Multiple (Eno River Hydrilla Management Task Force)"/>
    <s v="Other/Multiple"/>
    <s v="Hydrilla removal can improve water quality and quantity"/>
    <s v="Other"/>
    <s v="in progress"/>
    <s v="Ongoing effort"/>
    <s v="Multiple partners, total unknown at this time"/>
    <s v="Multiple partners, total unknown at this time"/>
    <n v="4846.0600000000004"/>
    <s v="n/a"/>
    <s v="tbd"/>
    <s v="tbd"/>
    <s v="Other (user entered)"/>
    <s v="TBD"/>
    <s v="N/A"/>
    <d v="2022-09-30T00:00:00"/>
    <s v="WP"/>
    <s v="Orange County Hydrilla Removal:  Hydrilla removal was recently added to the list of eligible activities that would could towards jurisdictional investment in the IAIA.  N &amp; P reductions have yet to be assigned for hydrilla removal, so values are TBD.  These efforts will be conducted throughout the Falls Lake watershed within Orange County so specific Lat/Long is not provided.  Per Memorandum from DWR on 2/10/2022, hydrilla can lead to loss of recreational use of waters and increased flood duration and intensity from obstruction of waterways.  It can also negatively impact water quality and harm aquatic life by depleting oxygen levels and can increase nutrients released from sediment.  For those reasons, hydrilla containment and removal has been considered as likely benefitting water quality and quantity."/>
    <n v="4846.0600000000004"/>
  </r>
  <r>
    <x v="5"/>
    <n v="6"/>
    <x v="2"/>
    <s v="Self-funded"/>
    <s v="Orange"/>
    <n v="36.071617000000003"/>
    <n v="-79.200488000000007"/>
    <s v="N/A"/>
    <s v="Other/Multiple"/>
    <s v="Nutrient Reduction, Peak Flow Reduction, Environmental Education"/>
    <s v="Design, Permitting"/>
    <s v="in progress"/>
    <s v="Fall 2023"/>
    <s v="Total unknown at this time (not yet bid for construction)"/>
    <n v="37565"/>
    <n v="37565"/>
    <s v="n/a"/>
    <s v="tbd"/>
    <s v="tbd"/>
    <s v="Other (user entered)"/>
    <s v="TBD"/>
    <s v="N/A"/>
    <d v="2022-09-30T00:00:00"/>
    <s v="WP"/>
    <s v="Gravelly Hill Middle School Stormwater Wetland Retrofit:  Project is a retrofit of a relic sediment basin that was never removed during the construction of Gravelly Hill Middle School to a stormwater wetland with trails, a bridge, an outdoor classroom area, and educactional signage.  We are only in the design phase of this project so total costs, N &amp; P reductions, etc. are unknown at this time and TBD."/>
    <n v="37565"/>
  </r>
  <r>
    <x v="6"/>
    <s v="729-000"/>
    <x v="2"/>
    <s v="Self-funded"/>
    <s v="Person"/>
    <n v="36.377966999999998"/>
    <n v="78.997472000000002"/>
    <s v="Piedmont Conservation Council for Env. Enhancement Grant"/>
    <s v="Peak flow reduction"/>
    <s v="Conservation; community outreach"/>
    <s v="Design, Permitting"/>
    <s v="SW mitigation survey started, at 30%, &amp; M. Plan redesign for BMPs"/>
    <n v="2027"/>
    <n v="571970"/>
    <n v="114394"/>
    <n v="114394"/>
    <n v="0"/>
    <s v="TBD with BMPs"/>
    <s v="TBD with BMPs"/>
    <s v="DWR Crediting document"/>
    <s v="DWR Crediting document"/>
    <s v="N/A"/>
    <d v="2022-09-26T00:00:00"/>
    <s v="CB"/>
    <s v="Architectural/engineering firm selected to begin work on the design of a new SW control measure at the Rock Athletic Complex; benefits are co-location of needed SW mitigation within existing parks &amp; getting BMPs to determine nutrient loads &amp; their mitigation requirements."/>
    <n v="114394"/>
  </r>
  <r>
    <x v="7"/>
    <s v="SGWASA I-85 Project"/>
    <x v="0"/>
    <s v="Interlocal agreement"/>
    <s v="Granville"/>
    <n v="36.137194000000001"/>
    <n v="-78.733750000000001"/>
    <s v="SGWASA_x000a_Butner_x000a_Granville Co._x000a_Stem"/>
    <s v="Peak flow reduction"/>
    <s v="Nutrients"/>
    <s v="Design, Permitting"/>
    <m/>
    <s v="Appx 2028"/>
    <n v="44100000"/>
    <n v="152377"/>
    <n v="11605"/>
    <m/>
    <m/>
    <m/>
    <s v="DWR Crediting document"/>
    <m/>
    <m/>
    <m/>
    <m/>
    <s v="Repair and replacement of surcharging pump stations, sewer pipes, and appurtenances currently leaking sewage, which lead to illicit discharges. "/>
    <n v="11605"/>
  </r>
  <r>
    <x v="8"/>
    <s v="01 Biodock"/>
    <x v="1"/>
    <s v="Self-funded"/>
    <s v="Orange"/>
    <n v="36.070619161119097"/>
    <n v="-79.131511525159397"/>
    <s v="None"/>
    <s v="Nutrients"/>
    <s v="ecosystem services benefits, sustainability"/>
    <s v="In Service/Operation and Maintenance"/>
    <m/>
    <n v="2022"/>
    <n v="12924"/>
    <n v="12924"/>
    <n v="8151"/>
    <n v="4773"/>
    <m/>
    <m/>
    <s v="Other (user entered)"/>
    <s v="While floating island wetlands are approved by DEQ, this was more a demonstration project"/>
    <s v="Education/outreach, nutrient removal; demonstration project"/>
    <d v="2022-08-18T00:00:00"/>
    <s v="TH"/>
    <s v="Install floating island wetlands next to existing floating dock; project reduces nutrients but also provides an education/outreach oppurtunity since the dock is used by citizens."/>
    <n v="12924"/>
  </r>
  <r>
    <x v="8"/>
    <s v="02 Odie St"/>
    <x v="1"/>
    <s v="Other organization agreement"/>
    <s v="Orange"/>
    <n v="36.090589397528802"/>
    <n v="-79.116623924019805"/>
    <s v="Piedmont Conservation Council, Orange Habitat for Humanity, NCEEG Grant"/>
    <s v="Nutrients"/>
    <s v="Environmental justice; resiliency"/>
    <s v="Design, Permitting"/>
    <s v="Looking to construct in FY23"/>
    <n v="2023"/>
    <n v="200320"/>
    <n v="15606"/>
    <n v="10166"/>
    <n v="5440"/>
    <n v="13.09"/>
    <n v="5.0599999999999996"/>
    <s v="SNAP version x.x."/>
    <s v="This is POTENTIAL reductions once the project is in-service"/>
    <m/>
    <d v="2022-08-23T00:00:00"/>
    <s v="TH"/>
    <s v="Design and construct stormwater green infrastructure treating impervious surface within the Odie Street Habitat for Humanity Neighborhood. Provides multiple benefits including nutrient reduction, peak flow attenuation, ecosystem benefits and includes an educational component to a historically underserved community."/>
    <n v="15606"/>
  </r>
  <r>
    <x v="8"/>
    <s v="03 Compost Blankets"/>
    <x v="1"/>
    <s v="Self-funded"/>
    <s v="Orange"/>
    <n v="36.071041921514897"/>
    <n v="-79.1103810825377"/>
    <s v="None"/>
    <s v="Nutrients"/>
    <s v="ecosystem services benefits, sustainability"/>
    <s v="In Service/Operation and Maintenance"/>
    <m/>
    <n v="2022"/>
    <n v="4001.5"/>
    <n v="4001.5"/>
    <n v="4001.5"/>
    <n v="0"/>
    <n v="0.1"/>
    <n v="0.04"/>
    <s v="DWR Crediting document"/>
    <s v="Used soil ammendment crediting document"/>
    <m/>
    <d v="2022-08-18T00:00:00"/>
    <s v="TH"/>
    <s v="Install compost blankets to alleviate erosion and increase infiltration at Gold Park, Kings Highway Park and Riverwarlk; project reduces runoff, improves soil quality, eliminates erosion and provides pollinator habitat in addition to nutrient reduction."/>
    <n v="4001.5"/>
  </r>
  <r>
    <x v="8"/>
    <s v="04 Riverwalk Riparian Buffer"/>
    <x v="3"/>
    <s v="Self-funded"/>
    <s v="Orange"/>
    <n v="36.072821751009997"/>
    <n v="-79.100601742208895"/>
    <s v="None"/>
    <s v="Nutrients"/>
    <s v="ecosystem services benefits, sustainability"/>
    <s v="In Service/Operation and Maintenance"/>
    <m/>
    <n v="2022"/>
    <n v="1879.2"/>
    <n v="1879.2"/>
    <n v="1481.38"/>
    <n v="397.82"/>
    <m/>
    <m/>
    <s v="Other (user entered)"/>
    <s v="Volunteer/Citizen effort funded through IAIA;"/>
    <s v="0.2 acres/22 people reached"/>
    <d v="2022-08-18T00:00:00"/>
    <s v="TH"/>
    <s v="Remove invasive species and plant natives along Riverwalk (Eno River); this project improves riparian buffer function and utilizes volunteers to remove invasives and plant natives."/>
    <n v="1879.2"/>
  </r>
  <r>
    <x v="8"/>
    <s v="05 Cornwallis Hills  SIA"/>
    <x v="2"/>
    <s v="Self-funded"/>
    <s v="Orange"/>
    <n v="36.044972483916702"/>
    <n v="-79.106276976587793"/>
    <s v="None"/>
    <s v="Nutrients"/>
    <s v="Peak flow"/>
    <s v="Design, Permitting"/>
    <s v="Detailed design and construction anticipated in 2024"/>
    <n v="2024"/>
    <n v="7460"/>
    <n v="7460"/>
    <n v="7460"/>
    <n v="0"/>
    <n v="1.01"/>
    <n v="0.55000000000000004"/>
    <s v="SNAP version x.x."/>
    <s v="This is POTENTIAL reductions if the project is constructed based on SNAP 4.1"/>
    <m/>
    <d v="2022-08-18T00:00:00"/>
    <s v="TH"/>
    <s v="Evaluate and provide preliminary design of retrofitting an existing dry basin into a stormwater wetland as part of an stormwater impact analysis for an existing neighborhood. "/>
    <n v="7460"/>
  </r>
  <r>
    <x v="9"/>
    <m/>
    <x v="5"/>
    <s v="Self-funded"/>
    <s v="Wake"/>
    <s v="36 24 18"/>
    <s v="78 39 52"/>
    <s v="Raleigh Watershed Protection Program, Wake County Open Space Program, Landowner Donation, &amp; Triangle Land Conservancy"/>
    <s v="Nutrients"/>
    <s v="Protection of natural forest and vegetation also reduces erosive flows associated with stormwater runoff that contribute to erosion; forested area provides carbon capture and air quality improvements."/>
    <s v="Other"/>
    <s v="Acquisition/conseravtion of 226.5 acres (five properties) of land in the critical area of the Falls Lake watershed completed in July 2021."/>
    <n v="44405"/>
    <n v="3967500"/>
    <n v="3967500"/>
    <n v="1944955"/>
    <n v="0"/>
    <n v="113.14"/>
    <n v="45.26"/>
    <s v="Other (user entered)"/>
    <s v="Upper Neuse Clean Water Initiative Model"/>
    <m/>
    <d v="2021-07-28T00:00:00"/>
    <m/>
    <s v="Protection of 226.5 ac in the critical water supply area of Falls Lake Watershed will protect water quality for future generations by protecting land from additional impervious cover associated with future development. The natural forested area will help recharge groundwater, slow runoff and filter pollutants."/>
    <n v="1944955"/>
  </r>
  <r>
    <x v="9"/>
    <m/>
    <x v="8"/>
    <s v="Self-funded"/>
    <s v="Wake"/>
    <m/>
    <m/>
    <m/>
    <s v="Other/Multiple"/>
    <s v="Education and outreach to septic owners helps increase awareness of the importantce of septic maintenance, reducing potential for septic failures and increasing individual awareness of water resources."/>
    <s v="Other"/>
    <s v="Mailer and social media posts focusing on the importance of septic maintenance distributed in Februrary 2022."/>
    <n v="44600"/>
    <n v="9118.9"/>
    <n v="9118.9"/>
    <n v="9118.9"/>
    <m/>
    <m/>
    <m/>
    <m/>
    <m/>
    <s v="Mailer sent to 13,134 septic owners in Falls Lake Watershed.  Number of website visits increased by over 100 following mailer. Facebook, Twitter, LinkedIn, and Instagram reached over 6,700 people."/>
    <m/>
    <m/>
    <s v="Proper septic maintenance is critical to both public health and water quality.  Increased awareness of proper septic maintenance practices is an important step in helping avoid future septic failures.  Wake County Environmental Services sent septic maintenance mailer sent to 13,134 septic owners in Falls Lake Watershed.  Mailer provided Falls Lake facts and included five tips to protect family, septic system and community's water quality and included information in both English and Spanish."/>
    <n v="9118.9"/>
  </r>
  <r>
    <x v="9"/>
    <m/>
    <x v="2"/>
    <s v="Self-funded"/>
    <s v="Wake"/>
    <s v="35° 59' 1.356'' N"/>
    <s v="78° 36' 33.264'' W"/>
    <m/>
    <s v="Nutrients"/>
    <s v="Feasibility study evaluated the potential to implement SCMs at the Stoney Hill Fire Dept.   Identified SCMs would remove nutrients and pollutants associated with stormwater runoff prior to entering surface waters."/>
    <s v="Other"/>
    <s v=" Feasiblity study is complete and project evaluation is in progress. "/>
    <n v="44617"/>
    <n v="7200"/>
    <n v="7200"/>
    <n v="7200"/>
    <m/>
    <m/>
    <m/>
    <m/>
    <m/>
    <m/>
    <m/>
    <m/>
    <s v="Feasibility study evaluated the potential to implement SCMs at the Northern Wake Fire Station 2 (Stoney Hill Fire Dept) located at 7045 Stoney Hill Road in Wake Forest, NC.  Identified practices include dry detention retrofit, swale/ bioretention and Filterra structure in parking lot. Wake County Environmental Services (WCES) is currently evaluating opportunities and coordinating with Duke Energy regarding implementation of potential dry detention retrofit which will require Duke Energy approval."/>
    <n v="7200"/>
  </r>
  <r>
    <x v="9"/>
    <m/>
    <x v="8"/>
    <s v="Self-funded"/>
    <s v="Wake"/>
    <m/>
    <m/>
    <m/>
    <s v="Nutrients"/>
    <s v="Peakflow attenuation"/>
    <s v="In Service/Operation and Maintenance"/>
    <m/>
    <s v="On-going"/>
    <m/>
    <m/>
    <m/>
    <n v="4071"/>
    <m/>
    <m/>
    <m/>
    <m/>
    <s v="Watershed Management staff inspected 14 SCMs in Falls Lake Watershed during FY 22."/>
    <m/>
    <m/>
    <s v="WCES Watershed Management staff performed fourteen inspections in Falls Lake watershed in FY22 to ensure SCMs are functioning properly.  Proper functioning SCMS are critical to maintaining water quality in Falls Lake.  SCMs provide nutrient reduction and peakflow attenuation.  In-kind funds are based upon the hourly rate for staff performing SCM inspections within the Falls Lake Watershed.  Watershed investment refelcts hours above and beond 2006  hours."/>
    <n v="4071"/>
  </r>
  <r>
    <x v="9"/>
    <m/>
    <x v="8"/>
    <s v="Self-funded"/>
    <s v="Wake"/>
    <m/>
    <m/>
    <m/>
    <s v="Nutrients"/>
    <m/>
    <s v="In Service/Operation and Maintenance"/>
    <m/>
    <s v="On-going"/>
    <m/>
    <m/>
    <m/>
    <n v="6687"/>
    <m/>
    <m/>
    <m/>
    <m/>
    <s v="WWM completed 73 septic complaint investigation/violations, 51  Construction Authorizations for septic repairs and 26  Operation Permits for septic repair."/>
    <m/>
    <m/>
    <s v="Environmental Services Wastewater Management staff respond to  complaints and requests for investigation of malfunctioning speptic systems.  Complaint response is  a top prioiority for WWM as malfunctioning septic  present potential threats to both public health and water quality.  In-kind funds are based upon the hourly rate for staff performing both septic complaint investigation/code case violations and septic repairs (Construction Authorization and Operation Permit) within the Falls Lake Watershed.  Watershed investment reflects hours  above and beond 2006  hours. "/>
    <n v="6687"/>
  </r>
  <r>
    <x v="9"/>
    <m/>
    <x v="8"/>
    <s v="Self-funded"/>
    <s v="Wake"/>
    <s v="35° 58' 4.3896'' "/>
    <s v="78° 38' 38.688'' W"/>
    <m/>
    <s v="Other/Multiple"/>
    <s v="Outreach, increased awareness"/>
    <s v="Other"/>
    <s v="Education and outreach programs at Blue Jay Point County Park (BJCP) are ongling."/>
    <s v="On-going"/>
    <m/>
    <m/>
    <m/>
    <n v="1461"/>
    <m/>
    <m/>
    <m/>
    <m/>
    <s v="BJCP Staff completed 74 differentwater-related programs with 1770 attendees."/>
    <m/>
    <m/>
    <s v="Reporting represents water-related education education and outreach activities conducted by BJBC staff from 7/1/21-6/30/22.  In-kind funds represents average hourly rate for BJCP staff multiplied by  the total number of hours invested in outreach activities."/>
    <n v="1461"/>
  </r>
  <r>
    <x v="10"/>
    <s v="PIN 0893859724"/>
    <x v="5"/>
    <s v="Self-funded"/>
    <s v="Wake"/>
    <n v="36.048295387270599"/>
    <n v="-78.6612783263339"/>
    <s v="Wake County Open Space Program"/>
    <s v="Other/Multiple"/>
    <m/>
    <s v="In Service/Operation and Maintenance"/>
    <m/>
    <s v="FY2022"/>
    <n v="3784485"/>
    <n v="3784485"/>
    <n v="1745485"/>
    <m/>
    <n v="113.14"/>
    <n v="45.26"/>
    <s v="Other (user entered)"/>
    <s v="Phosphorous Loss Assessment Tool &amp; Nitrogen Loss Assessment Tool; values based on nutrient inputs if site was developed minus reductions from required SCMs"/>
    <m/>
    <d v="2021-10-01T00:00:00"/>
    <s v="EB"/>
    <s v="The Beaverdam Slopes land conservation project consists of 229 acres and 19,125 stream feet located directly adjacent to US Army Corps of Engineers buffer around Falls Lake (near the Beaverdam impoundment).  This area around Falls Lake has seen a significant increase in development pressure, and this project will preserve this wooded natural area in perpetuity and protect water quality by avoiding future nutrient loads from development. The City of Raleigh provided approximately 47% of the funding through it's Watershed Protection Program with the remaining portion of the funding coming from Wake County's Open Space Program.  The Triangle Land Conservancy will hold a conservation easement on the property and conduct annual site assessments and handle any stewardship needs."/>
    <n v="1745485"/>
  </r>
  <r>
    <x v="11"/>
    <n v="1"/>
    <x v="2"/>
    <s v="Self-funded"/>
    <s v="Franklin"/>
    <s v="N/A"/>
    <s v="N/A"/>
    <s v="DMS"/>
    <s v="Nutrients"/>
    <s v="Flood Control"/>
    <s v="Design, Permitting"/>
    <m/>
    <s v="N/A"/>
    <s v="TBD"/>
    <n v="19058"/>
    <n v="19058"/>
    <s v="n/a"/>
    <s v="2.2 lbs "/>
    <s v="0.33 lbs"/>
    <s v="DWR Crediting document"/>
    <s v="TBD"/>
    <s v="N/A"/>
    <d v="2022-10-28T00:00:00"/>
    <s v="BT"/>
    <m/>
    <n v="19058"/>
  </r>
  <r>
    <x v="12"/>
    <s v="01 Horse Creek Watershed Study"/>
    <x v="4"/>
    <s v="Self-funded"/>
    <s v="Wake"/>
    <m/>
    <m/>
    <m/>
    <s v="Nutrients"/>
    <m/>
    <s v="Other"/>
    <s v="Finalizing Scoping"/>
    <s v="FY23"/>
    <s v="UNK"/>
    <n v="13692"/>
    <n v="13692"/>
    <n v="0"/>
    <m/>
    <m/>
    <s v="Other (user entered)"/>
    <s v="WTM"/>
    <m/>
    <d v="2022-10-20T00:00:00"/>
    <m/>
    <s v="Planning for the Horse Creek watershed study"/>
    <n v="1369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8461E1-2D5B-440D-A7B4-B3566146FCED}"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11" firstHeaderRow="1" firstDataRow="1" firstDataCol="1"/>
  <pivotFields count="26">
    <pivotField showAll="0">
      <items count="14">
        <item x="2"/>
        <item x="1"/>
        <item x="10"/>
        <item x="3"/>
        <item x="11"/>
        <item x="4"/>
        <item x="5"/>
        <item x="6"/>
        <item x="0"/>
        <item x="8"/>
        <item x="7"/>
        <item x="12"/>
        <item x="9"/>
        <item t="default"/>
      </items>
    </pivotField>
    <pivotField showAll="0"/>
    <pivotField axis="axisRow" showAll="0">
      <items count="10">
        <item x="4"/>
        <item x="1"/>
        <item x="0"/>
        <item x="5"/>
        <item x="8"/>
        <item x="7"/>
        <item x="6"/>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44" showAll="0"/>
  </pivotFields>
  <rowFields count="1">
    <field x="2"/>
  </rowFields>
  <rowItems count="10">
    <i>
      <x/>
    </i>
    <i>
      <x v="1"/>
    </i>
    <i>
      <x v="2"/>
    </i>
    <i>
      <x v="3"/>
    </i>
    <i>
      <x v="4"/>
    </i>
    <i>
      <x v="5"/>
    </i>
    <i>
      <x v="6"/>
    </i>
    <i>
      <x v="7"/>
    </i>
    <i>
      <x v="8"/>
    </i>
    <i t="grand">
      <x/>
    </i>
  </rowItems>
  <colItems count="1">
    <i/>
  </colItems>
  <dataFields count="1">
    <dataField name="Count of Total funds (cash and inkind) by your org" fld="25" subtotal="count" baseField="2" baseItem="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BC Word Tables">
      <a:dk1>
        <a:sysClr val="windowText" lastClr="000000"/>
      </a:dk1>
      <a:lt1>
        <a:sysClr val="window" lastClr="FFFFFF"/>
      </a:lt1>
      <a:dk2>
        <a:srgbClr val="000000"/>
      </a:dk2>
      <a:lt2>
        <a:srgbClr val="FFFFFF"/>
      </a:lt2>
      <a:accent1>
        <a:srgbClr val="009ED1"/>
      </a:accent1>
      <a:accent2>
        <a:srgbClr val="43525A"/>
      </a:accent2>
      <a:accent3>
        <a:srgbClr val="76B043"/>
      </a:accent3>
      <a:accent4>
        <a:srgbClr val="909D93"/>
      </a:accent4>
      <a:accent5>
        <a:srgbClr val="332A86"/>
      </a:accent5>
      <a:accent6>
        <a:srgbClr val="EFEFED"/>
      </a:accent6>
      <a:hlink>
        <a:srgbClr val="009ED1"/>
      </a:hlink>
      <a:folHlink>
        <a:srgbClr val="009ED1"/>
      </a:folHlink>
    </a:clrScheme>
    <a:fontScheme name="BC Excel Style">
      <a:majorFont>
        <a:latin typeface="Franklin Gothic Demi Cond"/>
        <a:ea typeface=""/>
        <a:cs typeface=""/>
      </a:majorFont>
      <a:minorFont>
        <a:latin typeface="Franklin Gothic Medium C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orrest.westall@unrba.org"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1295-0A5D-4767-A7C5-B29A2A2167BF}">
  <dimension ref="A1"/>
  <sheetViews>
    <sheetView workbookViewId="0">
      <selection activeCell="W30" sqref="W30"/>
    </sheetView>
  </sheetViews>
  <sheetFormatPr defaultRowHeight="12.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324"/>
  <sheetViews>
    <sheetView tabSelected="1" view="pageLayout" topLeftCell="A15" zoomScaleNormal="100" workbookViewId="0">
      <selection sqref="A1:J2"/>
    </sheetView>
  </sheetViews>
  <sheetFormatPr defaultColWidth="8.88671875" defaultRowHeight="12.5" x14ac:dyDescent="0.35"/>
  <cols>
    <col min="1" max="1" width="16.21875" style="10" customWidth="1"/>
    <col min="2" max="2" width="16.21875" style="17" customWidth="1"/>
    <col min="3" max="3" width="16.21875" style="18" customWidth="1"/>
    <col min="4" max="12" width="16.21875" style="10" customWidth="1"/>
    <col min="13" max="13" width="20.21875" style="10" customWidth="1"/>
    <col min="14" max="15" width="16.21875" style="22" customWidth="1"/>
    <col min="16" max="16" width="14.5546875" style="22" customWidth="1"/>
    <col min="17" max="17" width="14.77734375" style="22" customWidth="1"/>
    <col min="18" max="22" width="14.77734375" style="10" customWidth="1"/>
    <col min="23" max="23" width="14.77734375" style="20" customWidth="1"/>
    <col min="24" max="24" width="15.77734375" style="10" customWidth="1"/>
    <col min="25" max="25" width="119.77734375" style="10" customWidth="1"/>
    <col min="26" max="26" width="16.33203125" style="10" customWidth="1"/>
    <col min="27" max="16384" width="8.88671875" style="10"/>
  </cols>
  <sheetData>
    <row r="1" spans="1:36" ht="13.75" customHeight="1" x14ac:dyDescent="0.35">
      <c r="A1" s="45" t="s">
        <v>78</v>
      </c>
      <c r="B1" s="45"/>
      <c r="C1" s="45"/>
      <c r="D1" s="45"/>
      <c r="E1" s="45"/>
      <c r="F1" s="45"/>
      <c r="G1" s="45"/>
      <c r="H1" s="45"/>
      <c r="I1" s="45"/>
      <c r="J1" s="45"/>
      <c r="K1" s="46"/>
      <c r="L1" s="46"/>
      <c r="M1" s="46"/>
      <c r="N1" s="46"/>
      <c r="O1" s="46"/>
      <c r="P1" s="46"/>
      <c r="Q1" s="46"/>
      <c r="R1" s="46"/>
      <c r="S1" s="46"/>
      <c r="T1" s="46"/>
      <c r="U1" s="46"/>
      <c r="V1" s="46"/>
      <c r="W1" s="46"/>
      <c r="X1" s="46"/>
      <c r="Y1" s="46"/>
      <c r="Z1" s="8"/>
      <c r="AA1" s="8"/>
      <c r="AB1" s="8"/>
      <c r="AC1" s="8"/>
      <c r="AD1" s="8"/>
      <c r="AE1" s="8"/>
      <c r="AF1" s="8"/>
      <c r="AG1" s="8"/>
      <c r="AH1" s="8"/>
      <c r="AI1" s="8"/>
      <c r="AJ1" s="8"/>
    </row>
    <row r="2" spans="1:36" ht="13.75" customHeight="1" x14ac:dyDescent="0.35">
      <c r="A2" s="45"/>
      <c r="B2" s="45"/>
      <c r="C2" s="45"/>
      <c r="D2" s="45"/>
      <c r="E2" s="45"/>
      <c r="F2" s="45"/>
      <c r="G2" s="45"/>
      <c r="H2" s="45"/>
      <c r="I2" s="45"/>
      <c r="J2" s="45"/>
      <c r="K2" s="46"/>
      <c r="L2" s="46"/>
      <c r="M2" s="46"/>
      <c r="N2" s="46"/>
      <c r="O2" s="46"/>
      <c r="P2" s="46"/>
      <c r="Q2" s="46"/>
      <c r="R2" s="46"/>
      <c r="S2" s="46"/>
      <c r="T2" s="46"/>
      <c r="U2" s="46"/>
      <c r="V2" s="46"/>
      <c r="W2" s="46"/>
      <c r="X2" s="46"/>
      <c r="Y2" s="46"/>
      <c r="Z2" s="8"/>
      <c r="AA2" s="8"/>
      <c r="AB2" s="8"/>
      <c r="AC2" s="8"/>
      <c r="AD2" s="8"/>
      <c r="AE2" s="8"/>
      <c r="AF2" s="8"/>
      <c r="AG2" s="8"/>
      <c r="AH2" s="8"/>
      <c r="AI2" s="8"/>
      <c r="AJ2" s="8"/>
    </row>
    <row r="3" spans="1:36" s="9" customFormat="1" ht="15" customHeight="1" x14ac:dyDescent="0.35">
      <c r="A3" s="47" t="s">
        <v>267</v>
      </c>
      <c r="B3" s="47"/>
      <c r="C3" s="47"/>
      <c r="D3" s="47"/>
      <c r="E3" s="47"/>
      <c r="F3" s="51" t="s">
        <v>128</v>
      </c>
      <c r="G3" s="51"/>
      <c r="H3" s="51"/>
      <c r="I3" s="51"/>
      <c r="J3" s="51"/>
      <c r="K3" s="46"/>
      <c r="L3" s="46"/>
      <c r="M3" s="46"/>
      <c r="N3" s="46"/>
      <c r="O3" s="46"/>
      <c r="P3" s="46"/>
      <c r="Q3" s="46"/>
      <c r="R3" s="46"/>
      <c r="S3" s="46"/>
      <c r="T3" s="46"/>
      <c r="U3" s="46"/>
      <c r="V3" s="46"/>
      <c r="W3" s="46"/>
      <c r="X3" s="46"/>
      <c r="Y3" s="46"/>
    </row>
    <row r="4" spans="1:36" s="9" customFormat="1" ht="15" customHeight="1" x14ac:dyDescent="0.35">
      <c r="A4" s="47" t="s">
        <v>48</v>
      </c>
      <c r="B4" s="47"/>
      <c r="C4" s="47"/>
      <c r="D4" s="47"/>
      <c r="E4" s="47"/>
      <c r="F4" s="52">
        <f>VLOOKUP(F3,'Lookup Tables'!I2:J15,2,FALSE)</f>
        <v>1521621</v>
      </c>
      <c r="G4" s="52"/>
      <c r="H4" s="52"/>
      <c r="I4" s="52"/>
      <c r="J4" s="52"/>
      <c r="K4" s="46"/>
      <c r="L4" s="46"/>
      <c r="M4" s="46"/>
      <c r="N4" s="46"/>
      <c r="O4" s="46"/>
      <c r="P4" s="46"/>
      <c r="Q4" s="46"/>
      <c r="R4" s="46"/>
      <c r="S4" s="46"/>
      <c r="T4" s="46"/>
      <c r="U4" s="46"/>
      <c r="V4" s="46"/>
      <c r="W4" s="46"/>
      <c r="X4" s="46"/>
      <c r="Y4" s="46"/>
    </row>
    <row r="5" spans="1:36" s="9" customFormat="1" ht="15" customHeight="1" x14ac:dyDescent="0.35">
      <c r="A5" s="47" t="s">
        <v>47</v>
      </c>
      <c r="B5" s="47"/>
      <c r="C5" s="47"/>
      <c r="D5" s="47"/>
      <c r="E5" s="47"/>
      <c r="F5" s="53" t="s">
        <v>67</v>
      </c>
      <c r="G5" s="53"/>
      <c r="H5" s="53"/>
      <c r="I5" s="53"/>
      <c r="J5" s="53"/>
      <c r="K5" s="46"/>
      <c r="L5" s="46"/>
      <c r="M5" s="46"/>
      <c r="N5" s="46"/>
      <c r="O5" s="46"/>
      <c r="P5" s="46"/>
      <c r="Q5" s="46"/>
      <c r="R5" s="46"/>
      <c r="S5" s="46"/>
      <c r="T5" s="46"/>
      <c r="U5" s="46"/>
      <c r="V5" s="46"/>
      <c r="W5" s="46"/>
      <c r="X5" s="46"/>
      <c r="Y5" s="46"/>
    </row>
    <row r="6" spans="1:36" s="9" customFormat="1" ht="15" customHeight="1" x14ac:dyDescent="0.35">
      <c r="A6" s="47" t="s">
        <v>80</v>
      </c>
      <c r="B6" s="47"/>
      <c r="C6" s="47"/>
      <c r="D6" s="47"/>
      <c r="E6" s="47"/>
      <c r="F6" s="52">
        <f>SUM(P17:Q1061)</f>
        <v>5511909.1699999999</v>
      </c>
      <c r="G6" s="52"/>
      <c r="H6" s="52"/>
      <c r="I6" s="52"/>
      <c r="J6" s="52"/>
      <c r="K6" s="46"/>
      <c r="L6" s="46"/>
      <c r="M6" s="46"/>
      <c r="N6" s="46"/>
      <c r="O6" s="46"/>
      <c r="P6" s="46"/>
      <c r="Q6" s="46"/>
      <c r="R6" s="46"/>
      <c r="S6" s="46"/>
      <c r="T6" s="46"/>
      <c r="U6" s="46"/>
      <c r="V6" s="46"/>
      <c r="W6" s="46"/>
      <c r="X6" s="46"/>
      <c r="Y6" s="46"/>
    </row>
    <row r="7" spans="1:36" s="9" customFormat="1" ht="15" customHeight="1" x14ac:dyDescent="0.35">
      <c r="A7" s="47" t="s">
        <v>46</v>
      </c>
      <c r="B7" s="47"/>
      <c r="C7" s="47"/>
      <c r="D7" s="47"/>
      <c r="E7" s="47"/>
      <c r="F7" s="53" t="s">
        <v>68</v>
      </c>
      <c r="G7" s="53"/>
      <c r="H7" s="53"/>
      <c r="I7" s="53"/>
      <c r="J7" s="53"/>
      <c r="K7" s="46"/>
      <c r="L7" s="46"/>
      <c r="M7" s="46"/>
      <c r="N7" s="46"/>
      <c r="O7" s="46"/>
      <c r="P7" s="46"/>
      <c r="Q7" s="46"/>
      <c r="R7" s="46"/>
      <c r="S7" s="46"/>
      <c r="T7" s="46"/>
      <c r="U7" s="46"/>
      <c r="V7" s="46"/>
      <c r="W7" s="46"/>
      <c r="X7" s="46"/>
      <c r="Y7" s="46"/>
    </row>
    <row r="8" spans="1:36" s="9" customFormat="1" ht="15" customHeight="1" x14ac:dyDescent="0.35">
      <c r="A8" s="47" t="s">
        <v>45</v>
      </c>
      <c r="B8" s="47"/>
      <c r="C8" s="47"/>
      <c r="D8" s="47"/>
      <c r="E8" s="47"/>
      <c r="F8" s="52">
        <f>F6-F4</f>
        <v>3990288.17</v>
      </c>
      <c r="G8" s="52"/>
      <c r="H8" s="52"/>
      <c r="I8" s="52"/>
      <c r="J8" s="52"/>
      <c r="K8" s="46"/>
      <c r="L8" s="46"/>
      <c r="M8" s="46"/>
      <c r="N8" s="46"/>
      <c r="O8" s="46"/>
      <c r="P8" s="46"/>
      <c r="Q8" s="46"/>
      <c r="R8" s="46"/>
      <c r="S8" s="46"/>
      <c r="T8" s="46"/>
      <c r="U8" s="46"/>
      <c r="V8" s="46"/>
      <c r="W8" s="46"/>
      <c r="X8" s="46"/>
      <c r="Y8" s="46"/>
    </row>
    <row r="9" spans="1:36" s="9" customFormat="1" ht="15" customHeight="1" x14ac:dyDescent="0.35">
      <c r="A9" s="47" t="s">
        <v>81</v>
      </c>
      <c r="B9" s="47"/>
      <c r="C9" s="47"/>
      <c r="D9" s="47"/>
      <c r="E9" s="47"/>
      <c r="F9" s="54" t="str">
        <f>IF(F6&gt;=F4,"Yes","No")</f>
        <v>Yes</v>
      </c>
      <c r="G9" s="54"/>
      <c r="H9" s="54"/>
      <c r="I9" s="54"/>
      <c r="J9" s="54"/>
      <c r="K9" s="46"/>
      <c r="L9" s="46"/>
      <c r="M9" s="46"/>
      <c r="N9" s="46"/>
      <c r="O9" s="46"/>
      <c r="P9" s="46"/>
      <c r="Q9" s="46"/>
      <c r="R9" s="46"/>
      <c r="S9" s="46"/>
      <c r="T9" s="46"/>
      <c r="U9" s="46"/>
      <c r="V9" s="46"/>
      <c r="W9" s="46"/>
      <c r="X9" s="46"/>
      <c r="Y9" s="46"/>
    </row>
    <row r="10" spans="1:36" s="9" customFormat="1" ht="15" customHeight="1" x14ac:dyDescent="0.35">
      <c r="A10" s="48" t="s">
        <v>112</v>
      </c>
      <c r="B10" s="49"/>
      <c r="C10" s="49"/>
      <c r="D10" s="49"/>
      <c r="E10" s="49"/>
      <c r="F10" s="49"/>
      <c r="G10" s="49"/>
      <c r="H10" s="49"/>
      <c r="I10" s="49"/>
      <c r="J10" s="50"/>
      <c r="K10" s="46"/>
      <c r="L10" s="46"/>
      <c r="M10" s="46"/>
      <c r="N10" s="46"/>
      <c r="O10" s="46"/>
      <c r="P10" s="46"/>
      <c r="Q10" s="46"/>
      <c r="R10" s="46"/>
      <c r="S10" s="46"/>
      <c r="T10" s="46"/>
      <c r="U10" s="46"/>
      <c r="V10" s="46"/>
      <c r="W10" s="46"/>
      <c r="X10" s="46"/>
      <c r="Y10" s="46"/>
    </row>
    <row r="11" spans="1:36" s="9" customFormat="1" ht="15" customHeight="1" x14ac:dyDescent="0.35">
      <c r="A11" s="59" t="s">
        <v>0</v>
      </c>
      <c r="B11" s="59"/>
      <c r="C11" s="59"/>
      <c r="D11" s="59"/>
      <c r="E11" s="59"/>
      <c r="F11" s="55" t="s">
        <v>264</v>
      </c>
      <c r="G11" s="55"/>
      <c r="H11" s="55"/>
      <c r="I11" s="55"/>
      <c r="J11" s="55"/>
      <c r="K11" s="46"/>
      <c r="L11" s="46"/>
      <c r="M11" s="46"/>
      <c r="N11" s="46"/>
      <c r="O11" s="46"/>
      <c r="P11" s="46"/>
      <c r="Q11" s="46"/>
      <c r="R11" s="46"/>
      <c r="S11" s="46"/>
      <c r="T11" s="46"/>
      <c r="U11" s="46"/>
      <c r="V11" s="46"/>
      <c r="W11" s="46"/>
      <c r="X11" s="46"/>
      <c r="Y11" s="46"/>
    </row>
    <row r="12" spans="1:36" s="9" customFormat="1" ht="15" customHeight="1" x14ac:dyDescent="0.35">
      <c r="A12" s="59" t="s">
        <v>1</v>
      </c>
      <c r="B12" s="59"/>
      <c r="C12" s="59"/>
      <c r="D12" s="59"/>
      <c r="E12" s="59"/>
      <c r="F12" s="58" t="s">
        <v>265</v>
      </c>
      <c r="G12" s="55"/>
      <c r="H12" s="55"/>
      <c r="I12" s="55"/>
      <c r="J12" s="55"/>
      <c r="K12" s="46"/>
      <c r="L12" s="46"/>
      <c r="M12" s="46"/>
      <c r="N12" s="46"/>
      <c r="O12" s="46"/>
      <c r="P12" s="46"/>
      <c r="Q12" s="46"/>
      <c r="R12" s="46"/>
      <c r="S12" s="46"/>
      <c r="T12" s="46"/>
      <c r="U12" s="46"/>
      <c r="V12" s="46"/>
      <c r="W12" s="46"/>
      <c r="X12" s="46"/>
      <c r="Y12" s="46"/>
    </row>
    <row r="13" spans="1:36" s="9" customFormat="1" ht="15" customHeight="1" x14ac:dyDescent="0.35">
      <c r="A13" s="59" t="s">
        <v>2</v>
      </c>
      <c r="B13" s="59"/>
      <c r="C13" s="59"/>
      <c r="D13" s="59"/>
      <c r="E13" s="59"/>
      <c r="F13" s="55" t="s">
        <v>266</v>
      </c>
      <c r="G13" s="55"/>
      <c r="H13" s="55"/>
      <c r="I13" s="55"/>
      <c r="J13" s="55"/>
      <c r="K13" s="46"/>
      <c r="L13" s="46"/>
      <c r="M13" s="46"/>
      <c r="N13" s="46"/>
      <c r="O13" s="46"/>
      <c r="P13" s="46"/>
      <c r="Q13" s="46"/>
      <c r="R13" s="46"/>
      <c r="S13" s="46"/>
      <c r="T13" s="46"/>
      <c r="U13" s="46"/>
      <c r="V13" s="46"/>
      <c r="W13" s="46"/>
      <c r="X13" s="46"/>
      <c r="Y13" s="46"/>
    </row>
    <row r="14" spans="1:36" ht="12" customHeight="1" x14ac:dyDescent="0.35">
      <c r="A14" s="56" t="s">
        <v>77</v>
      </c>
      <c r="B14" s="56"/>
      <c r="C14" s="56"/>
      <c r="D14" s="56"/>
      <c r="E14" s="56"/>
      <c r="F14" s="56"/>
      <c r="G14" s="56"/>
      <c r="H14" s="56"/>
      <c r="I14" s="56"/>
      <c r="J14" s="56"/>
      <c r="K14" s="56"/>
      <c r="L14" s="56"/>
      <c r="M14" s="56"/>
      <c r="N14" s="56"/>
      <c r="O14" s="56"/>
      <c r="P14" s="56"/>
      <c r="Q14" s="56"/>
      <c r="R14" s="56"/>
      <c r="S14" s="56"/>
      <c r="T14" s="56"/>
      <c r="U14" s="56"/>
      <c r="V14" s="56"/>
      <c r="W14" s="56"/>
      <c r="X14" s="56"/>
      <c r="Y14" s="56"/>
    </row>
    <row r="15" spans="1:36" ht="13.75" customHeight="1" thickBot="1" x14ac:dyDescent="0.4">
      <c r="A15" s="57"/>
      <c r="B15" s="57"/>
      <c r="C15" s="57"/>
      <c r="D15" s="57"/>
      <c r="E15" s="57"/>
      <c r="F15" s="57"/>
      <c r="G15" s="57"/>
      <c r="H15" s="57"/>
      <c r="I15" s="57"/>
      <c r="J15" s="57"/>
      <c r="K15" s="57"/>
      <c r="L15" s="57"/>
      <c r="M15" s="57"/>
      <c r="N15" s="57"/>
      <c r="O15" s="57"/>
      <c r="P15" s="57"/>
      <c r="Q15" s="57"/>
      <c r="R15" s="57"/>
      <c r="S15" s="57"/>
      <c r="T15" s="57"/>
      <c r="U15" s="57"/>
      <c r="V15" s="57"/>
      <c r="W15" s="57"/>
      <c r="X15" s="57"/>
      <c r="Y15" s="57"/>
    </row>
    <row r="16" spans="1:36" s="11" customFormat="1" ht="94" customHeight="1" x14ac:dyDescent="0.35">
      <c r="A16" s="23" t="s">
        <v>79</v>
      </c>
      <c r="B16" s="24" t="s">
        <v>54</v>
      </c>
      <c r="C16" s="25" t="s">
        <v>53</v>
      </c>
      <c r="D16" s="25" t="s">
        <v>4</v>
      </c>
      <c r="E16" s="26" t="s">
        <v>75</v>
      </c>
      <c r="F16" s="24" t="s">
        <v>89</v>
      </c>
      <c r="G16" s="27" t="s">
        <v>90</v>
      </c>
      <c r="H16" s="24" t="s">
        <v>55</v>
      </c>
      <c r="I16" s="25" t="s">
        <v>52</v>
      </c>
      <c r="J16" s="24" t="s">
        <v>83</v>
      </c>
      <c r="K16" s="25" t="s">
        <v>56</v>
      </c>
      <c r="L16" s="24" t="s">
        <v>76</v>
      </c>
      <c r="M16" s="24" t="s">
        <v>108</v>
      </c>
      <c r="N16" s="24" t="s">
        <v>94</v>
      </c>
      <c r="O16" s="24" t="s">
        <v>104</v>
      </c>
      <c r="P16" s="24" t="s">
        <v>102</v>
      </c>
      <c r="Q16" s="24" t="s">
        <v>105</v>
      </c>
      <c r="R16" s="24" t="s">
        <v>116</v>
      </c>
      <c r="S16" s="24" t="s">
        <v>117</v>
      </c>
      <c r="T16" s="25" t="s">
        <v>57</v>
      </c>
      <c r="U16" s="24" t="s">
        <v>84</v>
      </c>
      <c r="V16" s="24" t="s">
        <v>58</v>
      </c>
      <c r="W16" s="24" t="s">
        <v>82</v>
      </c>
      <c r="X16" s="24" t="s">
        <v>51</v>
      </c>
      <c r="Y16" s="42" t="s">
        <v>59</v>
      </c>
      <c r="Z16" s="42" t="s">
        <v>247</v>
      </c>
    </row>
    <row r="17" spans="1:26" s="12" customFormat="1" ht="42.25" customHeight="1" x14ac:dyDescent="0.35">
      <c r="A17" s="34" t="s">
        <v>70</v>
      </c>
      <c r="B17" s="3" t="s">
        <v>127</v>
      </c>
      <c r="C17" s="3" t="s">
        <v>37</v>
      </c>
      <c r="D17" s="3" t="s">
        <v>18</v>
      </c>
      <c r="E17" s="4" t="s">
        <v>25</v>
      </c>
      <c r="F17" s="4">
        <v>36.137194000000001</v>
      </c>
      <c r="G17" s="4">
        <v>-78.733750000000001</v>
      </c>
      <c r="H17" s="4" t="s">
        <v>124</v>
      </c>
      <c r="I17" s="3" t="s">
        <v>26</v>
      </c>
      <c r="J17" s="4" t="s">
        <v>13</v>
      </c>
      <c r="K17" s="3" t="s">
        <v>14</v>
      </c>
      <c r="L17" s="3"/>
      <c r="M17" s="4" t="s">
        <v>125</v>
      </c>
      <c r="N17" s="21">
        <v>44100000</v>
      </c>
      <c r="O17" s="21">
        <v>152377</v>
      </c>
      <c r="P17" s="32">
        <v>23393</v>
      </c>
      <c r="Q17" s="21"/>
      <c r="R17" s="4"/>
      <c r="S17" s="4"/>
      <c r="T17" s="4" t="s">
        <v>22</v>
      </c>
      <c r="U17" s="4"/>
      <c r="V17" s="3"/>
      <c r="W17" s="33"/>
      <c r="X17" s="3"/>
      <c r="Y17" s="43" t="s">
        <v>126</v>
      </c>
      <c r="Z17" s="44">
        <f>P17+Q17</f>
        <v>23393</v>
      </c>
    </row>
    <row r="18" spans="1:26" s="12" customFormat="1" ht="42.25" customHeight="1" x14ac:dyDescent="0.35">
      <c r="A18" s="34" t="s">
        <v>60</v>
      </c>
      <c r="B18" s="3" t="s">
        <v>129</v>
      </c>
      <c r="C18" s="3" t="s">
        <v>16</v>
      </c>
      <c r="D18" s="3" t="s">
        <v>11</v>
      </c>
      <c r="E18" s="4" t="s">
        <v>12</v>
      </c>
      <c r="F18" s="4">
        <v>36.003163000000001</v>
      </c>
      <c r="G18" s="4">
        <v>-78.905546000000001</v>
      </c>
      <c r="H18" s="4" t="s">
        <v>60</v>
      </c>
      <c r="I18" s="3" t="s">
        <v>106</v>
      </c>
      <c r="J18" s="4" t="s">
        <v>130</v>
      </c>
      <c r="K18" s="3" t="s">
        <v>110</v>
      </c>
      <c r="L18" s="3" t="s">
        <v>131</v>
      </c>
      <c r="M18" s="4">
        <v>2022</v>
      </c>
      <c r="N18" s="21">
        <v>70301.119999999995</v>
      </c>
      <c r="O18" s="21">
        <v>70301.119999999995</v>
      </c>
      <c r="P18" s="32">
        <v>30152.560000000001</v>
      </c>
      <c r="Q18" s="21" t="s">
        <v>132</v>
      </c>
      <c r="R18" s="4" t="s">
        <v>133</v>
      </c>
      <c r="S18" s="4" t="s">
        <v>133</v>
      </c>
      <c r="T18" s="4" t="s">
        <v>28</v>
      </c>
      <c r="U18" s="4"/>
      <c r="V18" s="3"/>
      <c r="W18" s="19">
        <v>44725</v>
      </c>
      <c r="X18" s="3" t="s">
        <v>134</v>
      </c>
      <c r="Y18" s="43" t="s">
        <v>135</v>
      </c>
      <c r="Z18" s="44">
        <f t="shared" ref="Z18:Z24" si="0">P18</f>
        <v>30152.560000000001</v>
      </c>
    </row>
    <row r="19" spans="1:26" s="12" customFormat="1" ht="42.25" customHeight="1" x14ac:dyDescent="0.35">
      <c r="A19" s="34" t="s">
        <v>60</v>
      </c>
      <c r="B19" s="3" t="s">
        <v>136</v>
      </c>
      <c r="C19" s="3" t="s">
        <v>16</v>
      </c>
      <c r="D19" s="3" t="s">
        <v>11</v>
      </c>
      <c r="E19" s="4" t="s">
        <v>12</v>
      </c>
      <c r="F19" s="4">
        <v>36.006180000000001</v>
      </c>
      <c r="G19" s="4">
        <v>-78.903659000000005</v>
      </c>
      <c r="H19" s="4" t="s">
        <v>60</v>
      </c>
      <c r="I19" s="3" t="s">
        <v>106</v>
      </c>
      <c r="J19" s="4" t="s">
        <v>137</v>
      </c>
      <c r="K19" s="3" t="s">
        <v>14</v>
      </c>
      <c r="L19" s="3" t="s">
        <v>138</v>
      </c>
      <c r="M19" s="4">
        <v>2024</v>
      </c>
      <c r="N19" s="21">
        <v>2022837</v>
      </c>
      <c r="O19" s="21">
        <v>441239.99</v>
      </c>
      <c r="P19" s="32">
        <v>441239.99</v>
      </c>
      <c r="Q19" s="21" t="s">
        <v>132</v>
      </c>
      <c r="R19" s="4" t="s">
        <v>132</v>
      </c>
      <c r="S19" s="4" t="s">
        <v>132</v>
      </c>
      <c r="T19" s="4" t="s">
        <v>33</v>
      </c>
      <c r="U19" s="4" t="s">
        <v>139</v>
      </c>
      <c r="V19" s="3"/>
      <c r="W19" s="19">
        <v>44497</v>
      </c>
      <c r="X19" s="3" t="s">
        <v>140</v>
      </c>
      <c r="Y19" s="43" t="s">
        <v>141</v>
      </c>
      <c r="Z19" s="44">
        <f t="shared" si="0"/>
        <v>441239.99</v>
      </c>
    </row>
    <row r="20" spans="1:26" s="12" customFormat="1" ht="42.25" customHeight="1" x14ac:dyDescent="0.35">
      <c r="A20" s="34" t="s">
        <v>60</v>
      </c>
      <c r="B20" s="3" t="s">
        <v>142</v>
      </c>
      <c r="C20" s="3" t="s">
        <v>16</v>
      </c>
      <c r="D20" s="3" t="s">
        <v>11</v>
      </c>
      <c r="E20" s="4" t="s">
        <v>12</v>
      </c>
      <c r="F20" s="4">
        <v>36.006180000000001</v>
      </c>
      <c r="G20" s="4">
        <v>-78.903659000000005</v>
      </c>
      <c r="H20" s="4" t="s">
        <v>60</v>
      </c>
      <c r="I20" s="3" t="s">
        <v>106</v>
      </c>
      <c r="J20" s="4" t="s">
        <v>137</v>
      </c>
      <c r="K20" s="3" t="s">
        <v>27</v>
      </c>
      <c r="L20" s="3" t="s">
        <v>131</v>
      </c>
      <c r="M20" s="4">
        <v>2022</v>
      </c>
      <c r="N20" s="21">
        <v>1512594</v>
      </c>
      <c r="O20" s="21">
        <v>456238.32</v>
      </c>
      <c r="P20" s="32">
        <v>456238.32</v>
      </c>
      <c r="Q20" s="21" t="s">
        <v>132</v>
      </c>
      <c r="R20" s="4" t="s">
        <v>132</v>
      </c>
      <c r="S20" s="4" t="s">
        <v>132</v>
      </c>
      <c r="T20" s="4" t="s">
        <v>33</v>
      </c>
      <c r="U20" s="4" t="s">
        <v>139</v>
      </c>
      <c r="V20" s="3"/>
      <c r="W20" s="19">
        <v>44733</v>
      </c>
      <c r="X20" s="3" t="s">
        <v>140</v>
      </c>
      <c r="Y20" s="43" t="s">
        <v>143</v>
      </c>
      <c r="Z20" s="44">
        <f t="shared" si="0"/>
        <v>456238.32</v>
      </c>
    </row>
    <row r="21" spans="1:26" s="12" customFormat="1" ht="42.25" customHeight="1" x14ac:dyDescent="0.35">
      <c r="A21" s="34" t="s">
        <v>60</v>
      </c>
      <c r="B21" s="3" t="s">
        <v>144</v>
      </c>
      <c r="C21" s="3" t="s">
        <v>9</v>
      </c>
      <c r="D21" s="3" t="s">
        <v>11</v>
      </c>
      <c r="E21" s="4" t="s">
        <v>12</v>
      </c>
      <c r="F21" s="4">
        <v>36.007845000000003</v>
      </c>
      <c r="G21" s="4">
        <v>-78.875471000000005</v>
      </c>
      <c r="H21" s="4" t="s">
        <v>60</v>
      </c>
      <c r="I21" s="3" t="s">
        <v>106</v>
      </c>
      <c r="J21" s="4" t="s">
        <v>137</v>
      </c>
      <c r="K21" s="3" t="s">
        <v>27</v>
      </c>
      <c r="L21" s="3" t="s">
        <v>145</v>
      </c>
      <c r="M21" s="4">
        <v>2022</v>
      </c>
      <c r="N21" s="21">
        <v>254822.54</v>
      </c>
      <c r="O21" s="21">
        <v>15876.21</v>
      </c>
      <c r="P21" s="32">
        <v>15876.21</v>
      </c>
      <c r="Q21" s="21" t="s">
        <v>132</v>
      </c>
      <c r="R21" s="4">
        <v>8.01</v>
      </c>
      <c r="S21" s="4">
        <v>1.01</v>
      </c>
      <c r="T21" s="4" t="s">
        <v>15</v>
      </c>
      <c r="U21" s="4" t="s">
        <v>146</v>
      </c>
      <c r="V21" s="3"/>
      <c r="W21" s="19">
        <v>44742</v>
      </c>
      <c r="X21" s="3" t="s">
        <v>140</v>
      </c>
      <c r="Y21" s="43" t="s">
        <v>147</v>
      </c>
      <c r="Z21" s="44">
        <f t="shared" si="0"/>
        <v>15876.21</v>
      </c>
    </row>
    <row r="22" spans="1:26" s="12" customFormat="1" ht="42.25" customHeight="1" x14ac:dyDescent="0.35">
      <c r="A22" s="34" t="s">
        <v>60</v>
      </c>
      <c r="B22" s="3" t="s">
        <v>148</v>
      </c>
      <c r="C22" s="3" t="s">
        <v>16</v>
      </c>
      <c r="D22" s="3" t="s">
        <v>11</v>
      </c>
      <c r="E22" s="4" t="s">
        <v>12</v>
      </c>
      <c r="F22" s="4">
        <v>36.072617999999999</v>
      </c>
      <c r="G22" s="4">
        <v>-78.863539000000003</v>
      </c>
      <c r="H22" s="4" t="s">
        <v>60</v>
      </c>
      <c r="I22" s="3" t="s">
        <v>106</v>
      </c>
      <c r="J22" s="4" t="s">
        <v>137</v>
      </c>
      <c r="K22" s="3" t="s">
        <v>36</v>
      </c>
      <c r="L22" s="3" t="s">
        <v>131</v>
      </c>
      <c r="M22" s="4">
        <v>2024</v>
      </c>
      <c r="N22" s="21">
        <v>8300</v>
      </c>
      <c r="O22" s="21">
        <v>123.45</v>
      </c>
      <c r="P22" s="32">
        <v>123.45</v>
      </c>
      <c r="Q22" s="21" t="s">
        <v>132</v>
      </c>
      <c r="R22" s="4" t="s">
        <v>132</v>
      </c>
      <c r="S22" s="4" t="s">
        <v>132</v>
      </c>
      <c r="T22" s="4" t="s">
        <v>33</v>
      </c>
      <c r="U22" s="4" t="s">
        <v>149</v>
      </c>
      <c r="V22" s="3"/>
      <c r="W22" s="19">
        <v>44742</v>
      </c>
      <c r="X22" s="3" t="s">
        <v>134</v>
      </c>
      <c r="Y22" s="43" t="s">
        <v>150</v>
      </c>
      <c r="Z22" s="44">
        <f t="shared" si="0"/>
        <v>123.45</v>
      </c>
    </row>
    <row r="23" spans="1:26" s="12" customFormat="1" ht="42.25" customHeight="1" x14ac:dyDescent="0.35">
      <c r="A23" s="34" t="s">
        <v>60</v>
      </c>
      <c r="B23" s="3" t="s">
        <v>151</v>
      </c>
      <c r="C23" s="3" t="s">
        <v>23</v>
      </c>
      <c r="D23" s="3" t="s">
        <v>11</v>
      </c>
      <c r="E23" s="4" t="s">
        <v>12</v>
      </c>
      <c r="F23" s="4">
        <v>36.021112000000002</v>
      </c>
      <c r="G23" s="4">
        <v>-78.895863000000006</v>
      </c>
      <c r="H23" s="4" t="s">
        <v>60</v>
      </c>
      <c r="I23" s="3" t="s">
        <v>106</v>
      </c>
      <c r="J23" s="4" t="s">
        <v>137</v>
      </c>
      <c r="K23" s="3" t="s">
        <v>110</v>
      </c>
      <c r="L23" s="3" t="s">
        <v>152</v>
      </c>
      <c r="M23" s="4">
        <v>2022</v>
      </c>
      <c r="N23" s="21">
        <v>70673</v>
      </c>
      <c r="O23" s="21">
        <v>12194.5</v>
      </c>
      <c r="P23" s="32">
        <v>12194.5</v>
      </c>
      <c r="Q23" s="21" t="s">
        <v>132</v>
      </c>
      <c r="R23" s="4" t="s">
        <v>132</v>
      </c>
      <c r="S23" s="4" t="s">
        <v>132</v>
      </c>
      <c r="T23" s="4" t="s">
        <v>33</v>
      </c>
      <c r="U23" s="4" t="s">
        <v>149</v>
      </c>
      <c r="V23" s="3"/>
      <c r="W23" s="19">
        <v>44742</v>
      </c>
      <c r="X23" s="3" t="s">
        <v>134</v>
      </c>
      <c r="Y23" s="43" t="s">
        <v>153</v>
      </c>
      <c r="Z23" s="44">
        <f t="shared" si="0"/>
        <v>12194.5</v>
      </c>
    </row>
    <row r="24" spans="1:26" s="12" customFormat="1" ht="42.25" customHeight="1" x14ac:dyDescent="0.35">
      <c r="A24" s="34" t="s">
        <v>60</v>
      </c>
      <c r="B24" s="3" t="s">
        <v>154</v>
      </c>
      <c r="C24" s="3" t="s">
        <v>16</v>
      </c>
      <c r="D24" s="3" t="s">
        <v>11</v>
      </c>
      <c r="E24" s="4" t="s">
        <v>12</v>
      </c>
      <c r="F24" s="4">
        <v>36.021512999999999</v>
      </c>
      <c r="G24" s="4">
        <v>-78.890952999999996</v>
      </c>
      <c r="H24" s="4" t="s">
        <v>60</v>
      </c>
      <c r="I24" s="3" t="s">
        <v>106</v>
      </c>
      <c r="J24" s="4" t="s">
        <v>137</v>
      </c>
      <c r="K24" s="3" t="s">
        <v>27</v>
      </c>
      <c r="L24" s="3" t="s">
        <v>145</v>
      </c>
      <c r="M24" s="4">
        <v>2022</v>
      </c>
      <c r="N24" s="21">
        <v>4442.8</v>
      </c>
      <c r="O24" s="21">
        <v>4442.8</v>
      </c>
      <c r="P24" s="32">
        <v>4442.8</v>
      </c>
      <c r="Q24" s="21" t="s">
        <v>132</v>
      </c>
      <c r="R24" s="4" t="s">
        <v>132</v>
      </c>
      <c r="S24" s="4" t="s">
        <v>132</v>
      </c>
      <c r="T24" s="4" t="s">
        <v>33</v>
      </c>
      <c r="U24" s="4" t="s">
        <v>149</v>
      </c>
      <c r="V24" s="3"/>
      <c r="W24" s="19">
        <v>44757</v>
      </c>
      <c r="X24" s="3" t="s">
        <v>134</v>
      </c>
      <c r="Y24" s="43" t="s">
        <v>155</v>
      </c>
      <c r="Z24" s="44">
        <f t="shared" si="0"/>
        <v>4442.8</v>
      </c>
    </row>
    <row r="25" spans="1:26" s="12" customFormat="1" ht="42.25" customHeight="1" x14ac:dyDescent="0.35">
      <c r="A25" s="34" t="s">
        <v>72</v>
      </c>
      <c r="B25" s="3" t="s">
        <v>127</v>
      </c>
      <c r="C25" s="3" t="s">
        <v>37</v>
      </c>
      <c r="D25" s="3" t="s">
        <v>18</v>
      </c>
      <c r="E25" s="4" t="s">
        <v>25</v>
      </c>
      <c r="F25" s="4">
        <v>36.137194000000001</v>
      </c>
      <c r="G25" s="4">
        <v>-78.733750000000001</v>
      </c>
      <c r="H25" s="4" t="s">
        <v>156</v>
      </c>
      <c r="I25" s="3" t="s">
        <v>26</v>
      </c>
      <c r="J25" s="4" t="s">
        <v>13</v>
      </c>
      <c r="K25" s="3" t="s">
        <v>14</v>
      </c>
      <c r="L25" s="3"/>
      <c r="M25" s="4" t="s">
        <v>125</v>
      </c>
      <c r="N25" s="21">
        <v>44100000</v>
      </c>
      <c r="O25" s="21">
        <v>152377</v>
      </c>
      <c r="P25" s="32">
        <v>16926</v>
      </c>
      <c r="Q25" s="21"/>
      <c r="R25" s="4"/>
      <c r="S25" s="4"/>
      <c r="T25" s="4" t="s">
        <v>22</v>
      </c>
      <c r="U25" s="4"/>
      <c r="V25" s="3"/>
      <c r="W25" s="19"/>
      <c r="X25" s="3"/>
      <c r="Y25" s="43" t="s">
        <v>126</v>
      </c>
      <c r="Z25" s="44">
        <f t="shared" ref="Z25:Z47" si="1">P25+Q25</f>
        <v>16926</v>
      </c>
    </row>
    <row r="26" spans="1:26" s="12" customFormat="1" ht="42.25" customHeight="1" x14ac:dyDescent="0.35">
      <c r="A26" s="34" t="s">
        <v>66</v>
      </c>
      <c r="B26" s="3" t="s">
        <v>157</v>
      </c>
      <c r="C26" s="3" t="s">
        <v>44</v>
      </c>
      <c r="D26" s="3" t="s">
        <v>11</v>
      </c>
      <c r="E26" s="4" t="s">
        <v>12</v>
      </c>
      <c r="F26" s="4"/>
      <c r="G26" s="4"/>
      <c r="H26" s="4"/>
      <c r="I26" s="3" t="s">
        <v>13</v>
      </c>
      <c r="J26" s="4"/>
      <c r="K26" s="3" t="s">
        <v>36</v>
      </c>
      <c r="L26" s="3" t="s">
        <v>158</v>
      </c>
      <c r="M26" s="4" t="s">
        <v>159</v>
      </c>
      <c r="N26" s="21">
        <v>221243</v>
      </c>
      <c r="O26" s="21">
        <v>148394</v>
      </c>
      <c r="P26" s="32">
        <v>148394</v>
      </c>
      <c r="Q26" s="21"/>
      <c r="R26" s="4"/>
      <c r="S26" s="4"/>
      <c r="T26" s="4" t="s">
        <v>15</v>
      </c>
      <c r="U26" s="4"/>
      <c r="V26" s="3"/>
      <c r="W26" s="19">
        <v>44819</v>
      </c>
      <c r="X26" s="3"/>
      <c r="Y26" s="43" t="s">
        <v>160</v>
      </c>
      <c r="Z26" s="44">
        <f t="shared" si="1"/>
        <v>148394</v>
      </c>
    </row>
    <row r="27" spans="1:26" s="12" customFormat="1" ht="42.25" customHeight="1" x14ac:dyDescent="0.35">
      <c r="A27" s="34" t="s">
        <v>62</v>
      </c>
      <c r="B27" s="3" t="s">
        <v>127</v>
      </c>
      <c r="C27" s="3" t="s">
        <v>37</v>
      </c>
      <c r="D27" s="3" t="s">
        <v>18</v>
      </c>
      <c r="E27" s="4" t="s">
        <v>25</v>
      </c>
      <c r="F27" s="4">
        <v>36.137194000000001</v>
      </c>
      <c r="G27" s="4">
        <v>-78.733750000000001</v>
      </c>
      <c r="H27" s="4" t="s">
        <v>161</v>
      </c>
      <c r="I27" s="3" t="s">
        <v>26</v>
      </c>
      <c r="J27" s="4" t="s">
        <v>13</v>
      </c>
      <c r="K27" s="3" t="s">
        <v>14</v>
      </c>
      <c r="L27" s="3"/>
      <c r="M27" s="4" t="s">
        <v>125</v>
      </c>
      <c r="N27" s="21">
        <v>44100000</v>
      </c>
      <c r="O27" s="21">
        <v>152377</v>
      </c>
      <c r="P27" s="32">
        <v>100453</v>
      </c>
      <c r="Q27" s="21"/>
      <c r="R27" s="4"/>
      <c r="S27" s="4"/>
      <c r="T27" s="4" t="s">
        <v>22</v>
      </c>
      <c r="U27" s="4"/>
      <c r="V27" s="3"/>
      <c r="W27" s="19"/>
      <c r="X27" s="3"/>
      <c r="Y27" s="43" t="s">
        <v>126</v>
      </c>
      <c r="Z27" s="44">
        <f t="shared" si="1"/>
        <v>100453</v>
      </c>
    </row>
    <row r="28" spans="1:26" s="12" customFormat="1" ht="42.25" customHeight="1" x14ac:dyDescent="0.35">
      <c r="A28" s="34" t="s">
        <v>65</v>
      </c>
      <c r="B28" s="3">
        <v>1</v>
      </c>
      <c r="C28" s="3" t="s">
        <v>39</v>
      </c>
      <c r="D28" s="3" t="s">
        <v>11</v>
      </c>
      <c r="E28" s="4" t="s">
        <v>31</v>
      </c>
      <c r="F28" s="4">
        <v>36.056032000000002</v>
      </c>
      <c r="G28" s="4">
        <v>-79.143382000000003</v>
      </c>
      <c r="H28" s="4" t="s">
        <v>162</v>
      </c>
      <c r="I28" s="3" t="s">
        <v>106</v>
      </c>
      <c r="J28" s="4" t="s">
        <v>163</v>
      </c>
      <c r="K28" s="3" t="s">
        <v>36</v>
      </c>
      <c r="L28" s="3" t="s">
        <v>164</v>
      </c>
      <c r="M28" s="4" t="s">
        <v>165</v>
      </c>
      <c r="N28" s="21">
        <v>385500</v>
      </c>
      <c r="O28" s="21">
        <v>385500</v>
      </c>
      <c r="P28" s="32">
        <v>261458</v>
      </c>
      <c r="Q28" s="21" t="s">
        <v>166</v>
      </c>
      <c r="R28" s="4" t="s">
        <v>149</v>
      </c>
      <c r="S28" s="4" t="s">
        <v>149</v>
      </c>
      <c r="T28" s="4" t="s">
        <v>33</v>
      </c>
      <c r="U28" s="4" t="s">
        <v>149</v>
      </c>
      <c r="V28" s="3" t="s">
        <v>167</v>
      </c>
      <c r="W28" s="19">
        <v>44834</v>
      </c>
      <c r="X28" s="3" t="s">
        <v>168</v>
      </c>
      <c r="Y28" s="43" t="s">
        <v>169</v>
      </c>
      <c r="Z28" s="44">
        <f>P28</f>
        <v>261458</v>
      </c>
    </row>
    <row r="29" spans="1:26" s="12" customFormat="1" ht="42.25" customHeight="1" x14ac:dyDescent="0.35">
      <c r="A29" s="34" t="s">
        <v>65</v>
      </c>
      <c r="B29" s="3">
        <v>2</v>
      </c>
      <c r="C29" s="3" t="s">
        <v>9</v>
      </c>
      <c r="D29" s="3" t="s">
        <v>11</v>
      </c>
      <c r="E29" s="4" t="s">
        <v>31</v>
      </c>
      <c r="F29" s="4">
        <v>36.071348</v>
      </c>
      <c r="G29" s="4">
        <v>-79.201744000000005</v>
      </c>
      <c r="H29" s="4" t="s">
        <v>166</v>
      </c>
      <c r="I29" s="3" t="s">
        <v>13</v>
      </c>
      <c r="J29" s="4" t="s">
        <v>170</v>
      </c>
      <c r="K29" s="3" t="s">
        <v>36</v>
      </c>
      <c r="L29" s="3" t="s">
        <v>171</v>
      </c>
      <c r="M29" s="4" t="s">
        <v>172</v>
      </c>
      <c r="N29" s="21">
        <v>17812.919999999998</v>
      </c>
      <c r="O29" s="21">
        <v>17812.919999999998</v>
      </c>
      <c r="P29" s="32">
        <v>17212.919999999998</v>
      </c>
      <c r="Q29" s="21">
        <v>600</v>
      </c>
      <c r="R29" s="4" t="s">
        <v>149</v>
      </c>
      <c r="S29" s="4" t="s">
        <v>149</v>
      </c>
      <c r="T29" s="4" t="s">
        <v>33</v>
      </c>
      <c r="U29" s="4" t="s">
        <v>149</v>
      </c>
      <c r="V29" s="3" t="s">
        <v>166</v>
      </c>
      <c r="W29" s="19">
        <v>44834</v>
      </c>
      <c r="X29" s="3" t="s">
        <v>168</v>
      </c>
      <c r="Y29" s="43" t="s">
        <v>173</v>
      </c>
      <c r="Z29" s="44">
        <f t="shared" si="1"/>
        <v>17812.919999999998</v>
      </c>
    </row>
    <row r="30" spans="1:26" s="12" customFormat="1" ht="42.25" customHeight="1" x14ac:dyDescent="0.35">
      <c r="A30" s="34" t="s">
        <v>65</v>
      </c>
      <c r="B30" s="3">
        <v>3</v>
      </c>
      <c r="C30" s="3" t="s">
        <v>9</v>
      </c>
      <c r="D30" s="3" t="s">
        <v>11</v>
      </c>
      <c r="E30" s="4" t="s">
        <v>31</v>
      </c>
      <c r="F30" s="4">
        <v>36.061487</v>
      </c>
      <c r="G30" s="4">
        <v>-79.077938000000003</v>
      </c>
      <c r="H30" s="4" t="s">
        <v>166</v>
      </c>
      <c r="I30" s="3" t="s">
        <v>13</v>
      </c>
      <c r="J30" s="4" t="s">
        <v>170</v>
      </c>
      <c r="K30" s="3" t="s">
        <v>36</v>
      </c>
      <c r="L30" s="3" t="s">
        <v>171</v>
      </c>
      <c r="M30" s="4" t="s">
        <v>172</v>
      </c>
      <c r="N30" s="21">
        <v>17812.919999999998</v>
      </c>
      <c r="O30" s="21">
        <v>17812.919999999998</v>
      </c>
      <c r="P30" s="32">
        <v>17212.919999999998</v>
      </c>
      <c r="Q30" s="21">
        <v>600</v>
      </c>
      <c r="R30" s="4" t="s">
        <v>149</v>
      </c>
      <c r="S30" s="4" t="s">
        <v>149</v>
      </c>
      <c r="T30" s="4" t="s">
        <v>33</v>
      </c>
      <c r="U30" s="4" t="s">
        <v>149</v>
      </c>
      <c r="V30" s="3" t="s">
        <v>166</v>
      </c>
      <c r="W30" s="19">
        <v>44834</v>
      </c>
      <c r="X30" s="3" t="s">
        <v>168</v>
      </c>
      <c r="Y30" s="43" t="s">
        <v>174</v>
      </c>
      <c r="Z30" s="44">
        <f t="shared" si="1"/>
        <v>17812.919999999998</v>
      </c>
    </row>
    <row r="31" spans="1:26" s="12" customFormat="1" ht="42.25" customHeight="1" x14ac:dyDescent="0.35">
      <c r="A31" s="34" t="s">
        <v>65</v>
      </c>
      <c r="B31" s="3">
        <v>4</v>
      </c>
      <c r="C31" s="3" t="s">
        <v>41</v>
      </c>
      <c r="D31" s="3" t="s">
        <v>11</v>
      </c>
      <c r="E31" s="4" t="s">
        <v>31</v>
      </c>
      <c r="F31" s="4">
        <v>36.180269000000003</v>
      </c>
      <c r="G31" s="4">
        <v>-79.139583999999999</v>
      </c>
      <c r="H31" s="4" t="s">
        <v>166</v>
      </c>
      <c r="I31" s="3" t="s">
        <v>26</v>
      </c>
      <c r="J31" s="4" t="s">
        <v>175</v>
      </c>
      <c r="K31" s="3" t="s">
        <v>36</v>
      </c>
      <c r="L31" s="3" t="s">
        <v>171</v>
      </c>
      <c r="M31" s="4" t="s">
        <v>172</v>
      </c>
      <c r="N31" s="21">
        <v>3382.84</v>
      </c>
      <c r="O31" s="21">
        <v>3382.84</v>
      </c>
      <c r="P31" s="32">
        <v>682.84</v>
      </c>
      <c r="Q31" s="21">
        <v>2700</v>
      </c>
      <c r="R31" s="4" t="s">
        <v>149</v>
      </c>
      <c r="S31" s="4" t="s">
        <v>149</v>
      </c>
      <c r="T31" s="4" t="s">
        <v>33</v>
      </c>
      <c r="U31" s="4" t="s">
        <v>149</v>
      </c>
      <c r="V31" s="3" t="s">
        <v>166</v>
      </c>
      <c r="W31" s="19">
        <v>44834</v>
      </c>
      <c r="X31" s="3" t="s">
        <v>168</v>
      </c>
      <c r="Y31" s="43" t="s">
        <v>176</v>
      </c>
      <c r="Z31" s="44">
        <f t="shared" si="1"/>
        <v>3382.84</v>
      </c>
    </row>
    <row r="32" spans="1:26" s="12" customFormat="1" ht="42.25" customHeight="1" x14ac:dyDescent="0.35">
      <c r="A32" s="34" t="s">
        <v>65</v>
      </c>
      <c r="B32" s="3">
        <v>5</v>
      </c>
      <c r="C32" s="3" t="s">
        <v>42</v>
      </c>
      <c r="D32" s="3" t="s">
        <v>11</v>
      </c>
      <c r="E32" s="4" t="s">
        <v>31</v>
      </c>
      <c r="F32" s="4" t="s">
        <v>177</v>
      </c>
      <c r="G32" s="4" t="s">
        <v>177</v>
      </c>
      <c r="H32" s="4" t="s">
        <v>178</v>
      </c>
      <c r="I32" s="3" t="s">
        <v>106</v>
      </c>
      <c r="J32" s="4" t="s">
        <v>179</v>
      </c>
      <c r="K32" s="3" t="s">
        <v>36</v>
      </c>
      <c r="L32" s="3" t="s">
        <v>164</v>
      </c>
      <c r="M32" s="4" t="s">
        <v>180</v>
      </c>
      <c r="N32" s="21" t="s">
        <v>181</v>
      </c>
      <c r="O32" s="21" t="s">
        <v>181</v>
      </c>
      <c r="P32" s="32">
        <v>4846.0600000000004</v>
      </c>
      <c r="Q32" s="21" t="s">
        <v>166</v>
      </c>
      <c r="R32" s="4" t="s">
        <v>149</v>
      </c>
      <c r="S32" s="4" t="s">
        <v>149</v>
      </c>
      <c r="T32" s="4" t="s">
        <v>33</v>
      </c>
      <c r="U32" s="4" t="s">
        <v>149</v>
      </c>
      <c r="V32" s="3" t="s">
        <v>166</v>
      </c>
      <c r="W32" s="19">
        <v>44834</v>
      </c>
      <c r="X32" s="3" t="s">
        <v>168</v>
      </c>
      <c r="Y32" s="43" t="s">
        <v>182</v>
      </c>
      <c r="Z32" s="44">
        <f>P32</f>
        <v>4846.0600000000004</v>
      </c>
    </row>
    <row r="33" spans="1:26" s="12" customFormat="1" ht="42.25" customHeight="1" x14ac:dyDescent="0.35">
      <c r="A33" s="34" t="s">
        <v>65</v>
      </c>
      <c r="B33" s="3">
        <v>6</v>
      </c>
      <c r="C33" s="3" t="s">
        <v>9</v>
      </c>
      <c r="D33" s="3" t="s">
        <v>11</v>
      </c>
      <c r="E33" s="4" t="s">
        <v>31</v>
      </c>
      <c r="F33" s="4">
        <v>36.071617000000003</v>
      </c>
      <c r="G33" s="4">
        <v>-79.200488000000007</v>
      </c>
      <c r="H33" s="4" t="s">
        <v>166</v>
      </c>
      <c r="I33" s="3" t="s">
        <v>106</v>
      </c>
      <c r="J33" s="4" t="s">
        <v>183</v>
      </c>
      <c r="K33" s="3" t="s">
        <v>14</v>
      </c>
      <c r="L33" s="3" t="s">
        <v>164</v>
      </c>
      <c r="M33" s="4" t="s">
        <v>184</v>
      </c>
      <c r="N33" s="21" t="s">
        <v>185</v>
      </c>
      <c r="O33" s="21">
        <v>37565</v>
      </c>
      <c r="P33" s="32">
        <v>37565</v>
      </c>
      <c r="Q33" s="21" t="s">
        <v>166</v>
      </c>
      <c r="R33" s="4" t="s">
        <v>149</v>
      </c>
      <c r="S33" s="4" t="s">
        <v>149</v>
      </c>
      <c r="T33" s="4" t="s">
        <v>33</v>
      </c>
      <c r="U33" s="4" t="s">
        <v>149</v>
      </c>
      <c r="V33" s="3" t="s">
        <v>166</v>
      </c>
      <c r="W33" s="19">
        <v>44834</v>
      </c>
      <c r="X33" s="3" t="s">
        <v>168</v>
      </c>
      <c r="Y33" s="43" t="s">
        <v>186</v>
      </c>
      <c r="Z33" s="44">
        <f>P33</f>
        <v>37565</v>
      </c>
    </row>
    <row r="34" spans="1:26" s="12" customFormat="1" ht="42.25" customHeight="1" x14ac:dyDescent="0.35">
      <c r="A34" s="34" t="s">
        <v>63</v>
      </c>
      <c r="B34" s="3" t="s">
        <v>187</v>
      </c>
      <c r="C34" s="3" t="s">
        <v>9</v>
      </c>
      <c r="D34" s="3" t="s">
        <v>11</v>
      </c>
      <c r="E34" s="4" t="s">
        <v>35</v>
      </c>
      <c r="F34" s="4">
        <v>36.377966999999998</v>
      </c>
      <c r="G34" s="4">
        <v>78.997472000000002</v>
      </c>
      <c r="H34" s="4" t="s">
        <v>188</v>
      </c>
      <c r="I34" s="3" t="s">
        <v>26</v>
      </c>
      <c r="J34" s="4" t="s">
        <v>189</v>
      </c>
      <c r="K34" s="3" t="s">
        <v>14</v>
      </c>
      <c r="L34" s="3" t="s">
        <v>190</v>
      </c>
      <c r="M34" s="4">
        <v>2027</v>
      </c>
      <c r="N34" s="21">
        <v>571970</v>
      </c>
      <c r="O34" s="21">
        <v>114394</v>
      </c>
      <c r="P34" s="32">
        <v>114394</v>
      </c>
      <c r="Q34" s="21">
        <v>0</v>
      </c>
      <c r="R34" s="4" t="s">
        <v>191</v>
      </c>
      <c r="S34" s="4" t="s">
        <v>191</v>
      </c>
      <c r="T34" s="4" t="s">
        <v>22</v>
      </c>
      <c r="U34" s="4" t="s">
        <v>22</v>
      </c>
      <c r="V34" s="3" t="s">
        <v>166</v>
      </c>
      <c r="W34" s="19">
        <v>44830</v>
      </c>
      <c r="X34" s="3" t="s">
        <v>192</v>
      </c>
      <c r="Y34" s="43" t="s">
        <v>193</v>
      </c>
      <c r="Z34" s="44">
        <f t="shared" si="1"/>
        <v>114394</v>
      </c>
    </row>
    <row r="35" spans="1:26" s="12" customFormat="1" ht="42.25" customHeight="1" x14ac:dyDescent="0.35">
      <c r="A35" s="34" t="s">
        <v>123</v>
      </c>
      <c r="B35" s="3" t="s">
        <v>127</v>
      </c>
      <c r="C35" s="3" t="s">
        <v>37</v>
      </c>
      <c r="D35" s="3" t="s">
        <v>18</v>
      </c>
      <c r="E35" s="4" t="s">
        <v>25</v>
      </c>
      <c r="F35" s="4">
        <v>36.137194000000001</v>
      </c>
      <c r="G35" s="4">
        <v>-78.733750000000001</v>
      </c>
      <c r="H35" s="4" t="s">
        <v>156</v>
      </c>
      <c r="I35" s="3" t="s">
        <v>26</v>
      </c>
      <c r="J35" s="4" t="s">
        <v>13</v>
      </c>
      <c r="K35" s="3" t="s">
        <v>14</v>
      </c>
      <c r="L35" s="3"/>
      <c r="M35" s="4" t="s">
        <v>125</v>
      </c>
      <c r="N35" s="21">
        <v>44100000</v>
      </c>
      <c r="O35" s="21">
        <v>152377</v>
      </c>
      <c r="P35" s="32">
        <v>11605</v>
      </c>
      <c r="Q35" s="21"/>
      <c r="R35" s="4"/>
      <c r="S35" s="4"/>
      <c r="T35" s="4" t="s">
        <v>22</v>
      </c>
      <c r="U35" s="4"/>
      <c r="V35" s="3"/>
      <c r="W35" s="19"/>
      <c r="X35" s="3"/>
      <c r="Y35" s="43" t="s">
        <v>126</v>
      </c>
      <c r="Z35" s="44">
        <f t="shared" si="1"/>
        <v>11605</v>
      </c>
    </row>
    <row r="36" spans="1:26" s="12" customFormat="1" ht="42.25" customHeight="1" x14ac:dyDescent="0.35">
      <c r="A36" s="34" t="s">
        <v>71</v>
      </c>
      <c r="B36" s="3" t="s">
        <v>194</v>
      </c>
      <c r="C36" s="3" t="s">
        <v>16</v>
      </c>
      <c r="D36" s="3" t="s">
        <v>11</v>
      </c>
      <c r="E36" s="4" t="s">
        <v>31</v>
      </c>
      <c r="F36" s="4">
        <v>36.070619161119097</v>
      </c>
      <c r="G36" s="4">
        <v>-79.131511525159397</v>
      </c>
      <c r="H36" s="4" t="s">
        <v>195</v>
      </c>
      <c r="I36" s="3" t="s">
        <v>13</v>
      </c>
      <c r="J36" s="4" t="s">
        <v>196</v>
      </c>
      <c r="K36" s="3" t="s">
        <v>110</v>
      </c>
      <c r="L36" s="3"/>
      <c r="M36" s="4">
        <v>2022</v>
      </c>
      <c r="N36" s="21">
        <v>12924</v>
      </c>
      <c r="O36" s="21">
        <v>12924</v>
      </c>
      <c r="P36" s="32">
        <v>8151</v>
      </c>
      <c r="Q36" s="21">
        <v>4773</v>
      </c>
      <c r="R36" s="4"/>
      <c r="S36" s="4"/>
      <c r="T36" s="4" t="s">
        <v>33</v>
      </c>
      <c r="U36" s="4" t="s">
        <v>197</v>
      </c>
      <c r="V36" s="3" t="s">
        <v>198</v>
      </c>
      <c r="W36" s="19">
        <v>44791</v>
      </c>
      <c r="X36" s="3" t="s">
        <v>199</v>
      </c>
      <c r="Y36" s="43" t="s">
        <v>200</v>
      </c>
      <c r="Z36" s="44">
        <f t="shared" si="1"/>
        <v>12924</v>
      </c>
    </row>
    <row r="37" spans="1:26" s="12" customFormat="1" ht="42.25" customHeight="1" x14ac:dyDescent="0.35">
      <c r="A37" s="34" t="s">
        <v>71</v>
      </c>
      <c r="B37" s="3" t="s">
        <v>201</v>
      </c>
      <c r="C37" s="3" t="s">
        <v>16</v>
      </c>
      <c r="D37" s="3" t="s">
        <v>24</v>
      </c>
      <c r="E37" s="4" t="s">
        <v>31</v>
      </c>
      <c r="F37" s="4">
        <v>36.090589397528802</v>
      </c>
      <c r="G37" s="4">
        <v>-79.116623924019805</v>
      </c>
      <c r="H37" s="4" t="s">
        <v>202</v>
      </c>
      <c r="I37" s="3" t="s">
        <v>13</v>
      </c>
      <c r="J37" s="4" t="s">
        <v>203</v>
      </c>
      <c r="K37" s="3" t="s">
        <v>14</v>
      </c>
      <c r="L37" s="3" t="s">
        <v>204</v>
      </c>
      <c r="M37" s="4">
        <v>2023</v>
      </c>
      <c r="N37" s="21">
        <v>200320</v>
      </c>
      <c r="O37" s="21">
        <v>15606</v>
      </c>
      <c r="P37" s="32">
        <v>10166</v>
      </c>
      <c r="Q37" s="21">
        <v>5440</v>
      </c>
      <c r="R37" s="4">
        <v>13.09</v>
      </c>
      <c r="S37" s="4">
        <v>5.0599999999999996</v>
      </c>
      <c r="T37" s="4" t="s">
        <v>15</v>
      </c>
      <c r="U37" s="4" t="s">
        <v>205</v>
      </c>
      <c r="V37" s="3"/>
      <c r="W37" s="19">
        <v>44796</v>
      </c>
      <c r="X37" s="3" t="s">
        <v>199</v>
      </c>
      <c r="Y37" s="43" t="s">
        <v>206</v>
      </c>
      <c r="Z37" s="44">
        <f t="shared" si="1"/>
        <v>15606</v>
      </c>
    </row>
    <row r="38" spans="1:26" s="12" customFormat="1" ht="42.25" customHeight="1" x14ac:dyDescent="0.35">
      <c r="A38" s="34" t="s">
        <v>71</v>
      </c>
      <c r="B38" s="3" t="s">
        <v>207</v>
      </c>
      <c r="C38" s="3" t="s">
        <v>16</v>
      </c>
      <c r="D38" s="3" t="s">
        <v>11</v>
      </c>
      <c r="E38" s="4" t="s">
        <v>31</v>
      </c>
      <c r="F38" s="4">
        <v>36.071041921514897</v>
      </c>
      <c r="G38" s="4">
        <v>-79.1103810825377</v>
      </c>
      <c r="H38" s="4" t="s">
        <v>195</v>
      </c>
      <c r="I38" s="3" t="s">
        <v>13</v>
      </c>
      <c r="J38" s="4" t="s">
        <v>196</v>
      </c>
      <c r="K38" s="3" t="s">
        <v>110</v>
      </c>
      <c r="L38" s="3"/>
      <c r="M38" s="4">
        <v>2022</v>
      </c>
      <c r="N38" s="21">
        <v>4001.5</v>
      </c>
      <c r="O38" s="21">
        <v>4001.5</v>
      </c>
      <c r="P38" s="32">
        <v>4001.5</v>
      </c>
      <c r="Q38" s="21">
        <v>0</v>
      </c>
      <c r="R38" s="4">
        <v>0.1</v>
      </c>
      <c r="S38" s="4">
        <v>0.04</v>
      </c>
      <c r="T38" s="4" t="s">
        <v>22</v>
      </c>
      <c r="U38" s="4" t="s">
        <v>208</v>
      </c>
      <c r="V38" s="3"/>
      <c r="W38" s="19">
        <v>44791</v>
      </c>
      <c r="X38" s="3" t="s">
        <v>199</v>
      </c>
      <c r="Y38" s="43" t="s">
        <v>209</v>
      </c>
      <c r="Z38" s="44">
        <f t="shared" si="1"/>
        <v>4001.5</v>
      </c>
    </row>
    <row r="39" spans="1:26" s="12" customFormat="1" ht="42.25" customHeight="1" x14ac:dyDescent="0.35">
      <c r="A39" s="34" t="s">
        <v>71</v>
      </c>
      <c r="B39" s="3" t="s">
        <v>210</v>
      </c>
      <c r="C39" s="3" t="s">
        <v>23</v>
      </c>
      <c r="D39" s="3" t="s">
        <v>11</v>
      </c>
      <c r="E39" s="4" t="s">
        <v>31</v>
      </c>
      <c r="F39" s="4">
        <v>36.072821751009997</v>
      </c>
      <c r="G39" s="4">
        <v>-79.100601742208895</v>
      </c>
      <c r="H39" s="4" t="s">
        <v>195</v>
      </c>
      <c r="I39" s="3" t="s">
        <v>13</v>
      </c>
      <c r="J39" s="4" t="s">
        <v>196</v>
      </c>
      <c r="K39" s="3" t="s">
        <v>110</v>
      </c>
      <c r="L39" s="3"/>
      <c r="M39" s="4">
        <v>2022</v>
      </c>
      <c r="N39" s="21">
        <v>1879.2</v>
      </c>
      <c r="O39" s="21">
        <v>1879.2</v>
      </c>
      <c r="P39" s="32">
        <v>1481.38</v>
      </c>
      <c r="Q39" s="21">
        <v>397.82</v>
      </c>
      <c r="R39" s="4"/>
      <c r="S39" s="4"/>
      <c r="T39" s="4" t="s">
        <v>33</v>
      </c>
      <c r="U39" s="4" t="s">
        <v>211</v>
      </c>
      <c r="V39" s="3" t="s">
        <v>212</v>
      </c>
      <c r="W39" s="19">
        <v>44791</v>
      </c>
      <c r="X39" s="3" t="s">
        <v>199</v>
      </c>
      <c r="Y39" s="43" t="s">
        <v>213</v>
      </c>
      <c r="Z39" s="44">
        <f t="shared" si="1"/>
        <v>1879.2</v>
      </c>
    </row>
    <row r="40" spans="1:26" s="12" customFormat="1" ht="42.25" customHeight="1" x14ac:dyDescent="0.35">
      <c r="A40" s="34" t="s">
        <v>71</v>
      </c>
      <c r="B40" s="3" t="s">
        <v>214</v>
      </c>
      <c r="C40" s="3" t="s">
        <v>9</v>
      </c>
      <c r="D40" s="3" t="s">
        <v>11</v>
      </c>
      <c r="E40" s="4" t="s">
        <v>31</v>
      </c>
      <c r="F40" s="4">
        <v>36.044972483916702</v>
      </c>
      <c r="G40" s="4">
        <v>-79.106276976587793</v>
      </c>
      <c r="H40" s="4" t="s">
        <v>195</v>
      </c>
      <c r="I40" s="3" t="s">
        <v>13</v>
      </c>
      <c r="J40" s="4" t="s">
        <v>215</v>
      </c>
      <c r="K40" s="3" t="s">
        <v>14</v>
      </c>
      <c r="L40" s="3" t="s">
        <v>216</v>
      </c>
      <c r="M40" s="4">
        <v>2024</v>
      </c>
      <c r="N40" s="21">
        <v>7460</v>
      </c>
      <c r="O40" s="21">
        <v>7460</v>
      </c>
      <c r="P40" s="32">
        <v>7460</v>
      </c>
      <c r="Q40" s="21">
        <v>0</v>
      </c>
      <c r="R40" s="4">
        <v>1.01</v>
      </c>
      <c r="S40" s="4">
        <v>0.55000000000000004</v>
      </c>
      <c r="T40" s="4" t="s">
        <v>15</v>
      </c>
      <c r="U40" s="4" t="s">
        <v>217</v>
      </c>
      <c r="V40" s="3"/>
      <c r="W40" s="19">
        <v>44791</v>
      </c>
      <c r="X40" s="3" t="s">
        <v>199</v>
      </c>
      <c r="Y40" s="43" t="s">
        <v>218</v>
      </c>
      <c r="Z40" s="44">
        <f t="shared" si="1"/>
        <v>7460</v>
      </c>
    </row>
    <row r="41" spans="1:26" s="12" customFormat="1" ht="42.25" customHeight="1" x14ac:dyDescent="0.35">
      <c r="A41" s="34" t="s">
        <v>64</v>
      </c>
      <c r="B41" s="3"/>
      <c r="C41" s="3" t="s">
        <v>39</v>
      </c>
      <c r="D41" s="3" t="s">
        <v>11</v>
      </c>
      <c r="E41" s="4" t="s">
        <v>38</v>
      </c>
      <c r="F41" s="4" t="s">
        <v>219</v>
      </c>
      <c r="G41" s="4" t="s">
        <v>220</v>
      </c>
      <c r="H41" s="4" t="s">
        <v>221</v>
      </c>
      <c r="I41" s="3" t="s">
        <v>13</v>
      </c>
      <c r="J41" s="4" t="s">
        <v>222</v>
      </c>
      <c r="K41" s="3" t="s">
        <v>36</v>
      </c>
      <c r="L41" s="3" t="s">
        <v>223</v>
      </c>
      <c r="M41" s="4">
        <v>44405</v>
      </c>
      <c r="N41" s="21">
        <v>3967500</v>
      </c>
      <c r="O41" s="21">
        <v>3967500</v>
      </c>
      <c r="P41" s="32">
        <v>1944955</v>
      </c>
      <c r="Q41" s="21">
        <v>0</v>
      </c>
      <c r="R41" s="4">
        <v>113.14</v>
      </c>
      <c r="S41" s="4">
        <v>45.26</v>
      </c>
      <c r="T41" s="4" t="s">
        <v>33</v>
      </c>
      <c r="U41" s="4" t="s">
        <v>224</v>
      </c>
      <c r="V41" s="3"/>
      <c r="W41" s="19">
        <v>44405</v>
      </c>
      <c r="X41" s="3"/>
      <c r="Y41" s="3" t="s">
        <v>225</v>
      </c>
      <c r="Z41" s="36">
        <f t="shared" si="1"/>
        <v>1944955</v>
      </c>
    </row>
    <row r="42" spans="1:26" s="12" customFormat="1" ht="42.25" customHeight="1" x14ac:dyDescent="0.35">
      <c r="A42" s="34" t="s">
        <v>64</v>
      </c>
      <c r="B42" s="3"/>
      <c r="C42" s="3" t="s">
        <v>29</v>
      </c>
      <c r="D42" s="3" t="s">
        <v>11</v>
      </c>
      <c r="E42" s="4" t="s">
        <v>38</v>
      </c>
      <c r="F42" s="4"/>
      <c r="G42" s="4"/>
      <c r="H42" s="4"/>
      <c r="I42" s="3" t="s">
        <v>106</v>
      </c>
      <c r="J42" s="4" t="s">
        <v>226</v>
      </c>
      <c r="K42" s="3" t="s">
        <v>36</v>
      </c>
      <c r="L42" s="3" t="s">
        <v>227</v>
      </c>
      <c r="M42" s="4">
        <v>44600</v>
      </c>
      <c r="N42" s="21">
        <v>9118.9</v>
      </c>
      <c r="O42" s="21">
        <v>9118.9</v>
      </c>
      <c r="P42" s="32">
        <v>9118.9</v>
      </c>
      <c r="Q42" s="21"/>
      <c r="R42" s="4"/>
      <c r="S42" s="4"/>
      <c r="T42" s="4"/>
      <c r="U42" s="4"/>
      <c r="V42" s="3" t="s">
        <v>228</v>
      </c>
      <c r="W42" s="19"/>
      <c r="X42" s="3"/>
      <c r="Y42" s="3" t="s">
        <v>229</v>
      </c>
      <c r="Z42" s="36">
        <f t="shared" si="1"/>
        <v>9118.9</v>
      </c>
    </row>
    <row r="43" spans="1:26" s="12" customFormat="1" ht="42.25" customHeight="1" x14ac:dyDescent="0.35">
      <c r="A43" s="34" t="s">
        <v>64</v>
      </c>
      <c r="B43" s="3"/>
      <c r="C43" s="3" t="s">
        <v>9</v>
      </c>
      <c r="D43" s="3" t="s">
        <v>11</v>
      </c>
      <c r="E43" s="4" t="s">
        <v>38</v>
      </c>
      <c r="F43" s="4" t="s">
        <v>230</v>
      </c>
      <c r="G43" s="4" t="s">
        <v>231</v>
      </c>
      <c r="H43" s="4"/>
      <c r="I43" s="3" t="s">
        <v>13</v>
      </c>
      <c r="J43" s="4" t="s">
        <v>232</v>
      </c>
      <c r="K43" s="3" t="s">
        <v>36</v>
      </c>
      <c r="L43" s="3" t="s">
        <v>233</v>
      </c>
      <c r="M43" s="4">
        <v>44617</v>
      </c>
      <c r="N43" s="21">
        <v>7200</v>
      </c>
      <c r="O43" s="21">
        <v>7200</v>
      </c>
      <c r="P43" s="32">
        <v>7200</v>
      </c>
      <c r="Q43" s="21"/>
      <c r="R43" s="4"/>
      <c r="S43" s="4"/>
      <c r="T43" s="4"/>
      <c r="U43" s="4"/>
      <c r="V43" s="3"/>
      <c r="W43" s="19"/>
      <c r="X43" s="3"/>
      <c r="Y43" s="3" t="s">
        <v>234</v>
      </c>
      <c r="Z43" s="36">
        <f t="shared" si="1"/>
        <v>7200</v>
      </c>
    </row>
    <row r="44" spans="1:26" s="12" customFormat="1" ht="42.25" customHeight="1" x14ac:dyDescent="0.35">
      <c r="A44" s="34" t="s">
        <v>64</v>
      </c>
      <c r="B44" s="3"/>
      <c r="C44" s="3" t="s">
        <v>29</v>
      </c>
      <c r="D44" s="3" t="s">
        <v>11</v>
      </c>
      <c r="E44" s="4" t="s">
        <v>38</v>
      </c>
      <c r="F44" s="4"/>
      <c r="G44" s="4"/>
      <c r="H44" s="4"/>
      <c r="I44" s="3" t="s">
        <v>13</v>
      </c>
      <c r="J44" s="4" t="s">
        <v>235</v>
      </c>
      <c r="K44" s="3" t="s">
        <v>110</v>
      </c>
      <c r="L44" s="3"/>
      <c r="M44" s="4" t="s">
        <v>236</v>
      </c>
      <c r="N44" s="21"/>
      <c r="O44" s="21"/>
      <c r="P44" s="32"/>
      <c r="Q44" s="21">
        <v>4071</v>
      </c>
      <c r="R44" s="4"/>
      <c r="S44" s="4"/>
      <c r="T44" s="4"/>
      <c r="U44" s="4"/>
      <c r="V44" s="3" t="s">
        <v>237</v>
      </c>
      <c r="W44" s="19"/>
      <c r="X44" s="3"/>
      <c r="Y44" s="3" t="s">
        <v>238</v>
      </c>
      <c r="Z44" s="36">
        <f t="shared" si="1"/>
        <v>4071</v>
      </c>
    </row>
    <row r="45" spans="1:26" s="12" customFormat="1" ht="42.25" customHeight="1" x14ac:dyDescent="0.35">
      <c r="A45" s="34" t="s">
        <v>64</v>
      </c>
      <c r="B45" s="3"/>
      <c r="C45" s="3" t="s">
        <v>29</v>
      </c>
      <c r="D45" s="3" t="s">
        <v>11</v>
      </c>
      <c r="E45" s="4" t="s">
        <v>38</v>
      </c>
      <c r="F45" s="4"/>
      <c r="G45" s="4"/>
      <c r="H45" s="4"/>
      <c r="I45" s="3" t="s">
        <v>13</v>
      </c>
      <c r="J45" s="4"/>
      <c r="K45" s="3" t="s">
        <v>110</v>
      </c>
      <c r="L45" s="3"/>
      <c r="M45" s="4" t="s">
        <v>236</v>
      </c>
      <c r="N45" s="21"/>
      <c r="O45" s="21"/>
      <c r="P45" s="32"/>
      <c r="Q45" s="21">
        <v>6687</v>
      </c>
      <c r="R45" s="4"/>
      <c r="S45" s="4"/>
      <c r="T45" s="4"/>
      <c r="U45" s="4"/>
      <c r="V45" s="3" t="s">
        <v>239</v>
      </c>
      <c r="W45" s="19"/>
      <c r="X45" s="3"/>
      <c r="Y45" s="3" t="s">
        <v>240</v>
      </c>
      <c r="Z45" s="36">
        <f t="shared" si="1"/>
        <v>6687</v>
      </c>
    </row>
    <row r="46" spans="1:26" s="12" customFormat="1" ht="42.25" customHeight="1" x14ac:dyDescent="0.35">
      <c r="A46" s="34" t="s">
        <v>64</v>
      </c>
      <c r="B46" s="3"/>
      <c r="C46" s="3" t="s">
        <v>29</v>
      </c>
      <c r="D46" s="3" t="s">
        <v>11</v>
      </c>
      <c r="E46" s="4" t="s">
        <v>38</v>
      </c>
      <c r="F46" s="4" t="s">
        <v>241</v>
      </c>
      <c r="G46" s="4" t="s">
        <v>242</v>
      </c>
      <c r="H46" s="4"/>
      <c r="I46" s="3" t="s">
        <v>106</v>
      </c>
      <c r="J46" s="4" t="s">
        <v>243</v>
      </c>
      <c r="K46" s="3" t="s">
        <v>36</v>
      </c>
      <c r="L46" s="3" t="s">
        <v>244</v>
      </c>
      <c r="M46" s="4" t="s">
        <v>236</v>
      </c>
      <c r="N46" s="21"/>
      <c r="O46" s="21"/>
      <c r="P46" s="32"/>
      <c r="Q46" s="21">
        <v>1461</v>
      </c>
      <c r="R46" s="4"/>
      <c r="S46" s="4"/>
      <c r="T46" s="4"/>
      <c r="U46" s="4"/>
      <c r="V46" s="3" t="s">
        <v>245</v>
      </c>
      <c r="W46" s="19"/>
      <c r="X46" s="3"/>
      <c r="Y46" s="3" t="s">
        <v>246</v>
      </c>
      <c r="Z46" s="36">
        <f t="shared" si="1"/>
        <v>1461</v>
      </c>
    </row>
    <row r="47" spans="1:26" s="12" customFormat="1" ht="63.25" customHeight="1" x14ac:dyDescent="0.35">
      <c r="A47" s="34" t="s">
        <v>73</v>
      </c>
      <c r="B47" s="3" t="s">
        <v>250</v>
      </c>
      <c r="C47" s="3" t="s">
        <v>39</v>
      </c>
      <c r="D47" s="3" t="s">
        <v>11</v>
      </c>
      <c r="E47" s="4" t="s">
        <v>38</v>
      </c>
      <c r="F47" s="4">
        <v>36.048295387270599</v>
      </c>
      <c r="G47" s="4">
        <v>-78.6612783263339</v>
      </c>
      <c r="H47" s="4" t="s">
        <v>251</v>
      </c>
      <c r="I47" s="3" t="s">
        <v>106</v>
      </c>
      <c r="J47" s="4"/>
      <c r="K47" s="3" t="s">
        <v>110</v>
      </c>
      <c r="L47" s="3"/>
      <c r="M47" s="4" t="s">
        <v>67</v>
      </c>
      <c r="N47" s="21">
        <v>3784485</v>
      </c>
      <c r="O47" s="21">
        <v>3784485</v>
      </c>
      <c r="P47" s="32">
        <v>1745485</v>
      </c>
      <c r="Q47" s="21"/>
      <c r="R47" s="4">
        <v>113.14</v>
      </c>
      <c r="S47" s="4">
        <v>45.26</v>
      </c>
      <c r="T47" s="4" t="s">
        <v>33</v>
      </c>
      <c r="U47" s="4" t="s">
        <v>252</v>
      </c>
      <c r="V47" s="3"/>
      <c r="W47" s="19">
        <v>44470</v>
      </c>
      <c r="X47" s="3" t="s">
        <v>253</v>
      </c>
      <c r="Y47" s="3" t="s">
        <v>254</v>
      </c>
      <c r="Z47" s="36">
        <f t="shared" si="1"/>
        <v>1745485</v>
      </c>
    </row>
    <row r="48" spans="1:26" s="12" customFormat="1" ht="42.25" customHeight="1" x14ac:dyDescent="0.35">
      <c r="A48" s="34" t="s">
        <v>61</v>
      </c>
      <c r="B48" s="3">
        <v>1</v>
      </c>
      <c r="C48" s="3" t="s">
        <v>9</v>
      </c>
      <c r="D48" s="3" t="s">
        <v>11</v>
      </c>
      <c r="E48" s="4" t="s">
        <v>19</v>
      </c>
      <c r="F48" s="4" t="s">
        <v>166</v>
      </c>
      <c r="G48" s="4" t="s">
        <v>166</v>
      </c>
      <c r="H48" s="4" t="s">
        <v>255</v>
      </c>
      <c r="I48" s="3" t="s">
        <v>13</v>
      </c>
      <c r="J48" s="4" t="s">
        <v>256</v>
      </c>
      <c r="K48" s="3" t="s">
        <v>14</v>
      </c>
      <c r="L48" s="3"/>
      <c r="M48" s="4" t="s">
        <v>166</v>
      </c>
      <c r="N48" s="21" t="s">
        <v>149</v>
      </c>
      <c r="O48" s="21">
        <v>19058</v>
      </c>
      <c r="P48" s="21">
        <v>19058</v>
      </c>
      <c r="Q48" s="21" t="s">
        <v>166</v>
      </c>
      <c r="R48" s="4" t="s">
        <v>257</v>
      </c>
      <c r="S48" s="4" t="s">
        <v>258</v>
      </c>
      <c r="T48" s="4" t="s">
        <v>22</v>
      </c>
      <c r="U48" s="4" t="s">
        <v>149</v>
      </c>
      <c r="V48" s="3" t="s">
        <v>166</v>
      </c>
      <c r="W48" s="19">
        <v>44862</v>
      </c>
      <c r="X48" s="3" t="s">
        <v>259</v>
      </c>
      <c r="Y48" s="3"/>
      <c r="Z48" s="36">
        <f>P48</f>
        <v>19058</v>
      </c>
    </row>
    <row r="49" spans="1:26" s="12" customFormat="1" ht="42.25" customHeight="1" x14ac:dyDescent="0.35">
      <c r="A49" s="34" t="s">
        <v>74</v>
      </c>
      <c r="B49" s="3" t="s">
        <v>260</v>
      </c>
      <c r="C49" s="3" t="s">
        <v>44</v>
      </c>
      <c r="D49" s="3" t="s">
        <v>11</v>
      </c>
      <c r="E49" s="4" t="s">
        <v>38</v>
      </c>
      <c r="F49" s="4"/>
      <c r="G49" s="4"/>
      <c r="H49" s="4"/>
      <c r="I49" s="3" t="s">
        <v>13</v>
      </c>
      <c r="J49" s="4"/>
      <c r="K49" s="3" t="s">
        <v>36</v>
      </c>
      <c r="L49" s="3" t="s">
        <v>261</v>
      </c>
      <c r="M49" s="4" t="s">
        <v>159</v>
      </c>
      <c r="N49" s="21" t="s">
        <v>262</v>
      </c>
      <c r="O49" s="21">
        <v>13692</v>
      </c>
      <c r="P49" s="32">
        <v>13692</v>
      </c>
      <c r="Q49" s="21">
        <v>0</v>
      </c>
      <c r="R49" s="4"/>
      <c r="S49" s="4"/>
      <c r="T49" s="4" t="s">
        <v>33</v>
      </c>
      <c r="U49" s="4" t="s">
        <v>263</v>
      </c>
      <c r="V49" s="3"/>
      <c r="W49" s="19">
        <v>44854</v>
      </c>
      <c r="X49" s="3"/>
      <c r="Y49" s="3" t="s">
        <v>274</v>
      </c>
      <c r="Z49" s="36">
        <f>P49</f>
        <v>13692</v>
      </c>
    </row>
    <row r="50" spans="1:26" s="12" customFormat="1" ht="42.25" customHeight="1" x14ac:dyDescent="0.35">
      <c r="A50" s="34"/>
      <c r="B50" s="3"/>
      <c r="C50" s="3"/>
      <c r="D50" s="3"/>
      <c r="E50" s="4"/>
      <c r="F50" s="4"/>
      <c r="G50" s="4"/>
      <c r="H50" s="4"/>
      <c r="I50" s="3"/>
      <c r="J50" s="4"/>
      <c r="K50" s="3"/>
      <c r="L50" s="3"/>
      <c r="M50" s="4"/>
      <c r="N50" s="21"/>
      <c r="O50" s="21"/>
      <c r="P50" s="32"/>
      <c r="Q50" s="21"/>
      <c r="R50" s="4"/>
      <c r="S50" s="4"/>
      <c r="T50" s="4"/>
      <c r="U50" s="4"/>
      <c r="V50" s="3"/>
      <c r="W50" s="19"/>
      <c r="X50" s="3"/>
      <c r="Y50" s="3"/>
    </row>
    <row r="51" spans="1:26" s="12" customFormat="1" ht="42.25" customHeight="1" x14ac:dyDescent="0.35">
      <c r="A51" s="34"/>
      <c r="B51" s="3"/>
      <c r="C51" s="3"/>
      <c r="D51" s="3"/>
      <c r="E51" s="4"/>
      <c r="F51" s="4"/>
      <c r="G51" s="4"/>
      <c r="H51" s="4"/>
      <c r="I51" s="3"/>
      <c r="J51" s="4"/>
      <c r="K51" s="3"/>
      <c r="L51" s="3"/>
      <c r="M51" s="4"/>
      <c r="N51" s="21"/>
      <c r="O51" s="21"/>
      <c r="P51" s="32"/>
      <c r="Q51" s="21"/>
      <c r="R51" s="4"/>
      <c r="S51" s="4"/>
      <c r="T51" s="4"/>
      <c r="U51" s="4"/>
      <c r="V51" s="3"/>
      <c r="W51" s="19"/>
      <c r="X51" s="3"/>
      <c r="Y51" s="3"/>
    </row>
    <row r="52" spans="1:26" s="12" customFormat="1" ht="42.25" customHeight="1" x14ac:dyDescent="0.35">
      <c r="A52" s="34"/>
      <c r="B52" s="3"/>
      <c r="C52" s="3"/>
      <c r="D52" s="3"/>
      <c r="E52" s="4"/>
      <c r="F52" s="4"/>
      <c r="G52" s="4"/>
      <c r="H52" s="4"/>
      <c r="I52" s="3"/>
      <c r="J52" s="4"/>
      <c r="K52" s="3"/>
      <c r="L52" s="3"/>
      <c r="M52" s="4"/>
      <c r="N52" s="21"/>
      <c r="O52" s="21"/>
      <c r="P52" s="32"/>
      <c r="Q52" s="21"/>
      <c r="R52" s="4"/>
      <c r="S52" s="4"/>
      <c r="T52" s="4"/>
      <c r="U52" s="4"/>
      <c r="V52" s="3"/>
      <c r="W52" s="19"/>
      <c r="X52" s="3"/>
      <c r="Y52" s="3"/>
    </row>
    <row r="53" spans="1:26" s="12" customFormat="1" ht="42.25" customHeight="1" x14ac:dyDescent="0.35">
      <c r="A53" s="34"/>
      <c r="B53" s="3"/>
      <c r="C53" s="3"/>
      <c r="D53" s="3"/>
      <c r="E53" s="4"/>
      <c r="F53" s="4"/>
      <c r="G53" s="4"/>
      <c r="H53" s="4"/>
      <c r="I53" s="3"/>
      <c r="J53" s="4"/>
      <c r="K53" s="3"/>
      <c r="L53" s="3"/>
      <c r="M53" s="4"/>
      <c r="N53" s="21"/>
      <c r="O53" s="21"/>
      <c r="P53" s="32"/>
      <c r="Q53" s="21"/>
      <c r="R53" s="4"/>
      <c r="S53" s="4"/>
      <c r="T53" s="4"/>
      <c r="U53" s="4"/>
      <c r="V53" s="3"/>
      <c r="W53" s="19"/>
      <c r="X53" s="3"/>
      <c r="Y53" s="3"/>
    </row>
    <row r="54" spans="1:26" s="12" customFormat="1" ht="42.25" customHeight="1" x14ac:dyDescent="0.35">
      <c r="A54" s="34"/>
      <c r="B54" s="3"/>
      <c r="C54" s="3"/>
      <c r="D54" s="3"/>
      <c r="E54" s="4"/>
      <c r="F54" s="4"/>
      <c r="G54" s="4"/>
      <c r="H54" s="4"/>
      <c r="I54" s="3"/>
      <c r="J54" s="4"/>
      <c r="K54" s="3"/>
      <c r="L54" s="3"/>
      <c r="M54" s="4"/>
      <c r="N54" s="21"/>
      <c r="O54" s="21"/>
      <c r="P54" s="32"/>
      <c r="Q54" s="21"/>
      <c r="R54" s="4"/>
      <c r="S54" s="4"/>
      <c r="T54" s="4"/>
      <c r="U54" s="4"/>
      <c r="V54" s="3"/>
      <c r="W54" s="19"/>
      <c r="X54" s="3"/>
      <c r="Y54" s="3"/>
    </row>
    <row r="55" spans="1:26" s="12" customFormat="1" ht="42.25" customHeight="1" x14ac:dyDescent="0.35">
      <c r="A55" s="34"/>
      <c r="B55" s="3"/>
      <c r="C55" s="3"/>
      <c r="D55" s="3"/>
      <c r="E55" s="4"/>
      <c r="F55" s="4"/>
      <c r="G55" s="4"/>
      <c r="H55" s="4"/>
      <c r="I55" s="3"/>
      <c r="J55" s="4"/>
      <c r="K55" s="3"/>
      <c r="L55" s="3"/>
      <c r="M55" s="4"/>
      <c r="N55" s="21"/>
      <c r="O55" s="21"/>
      <c r="P55" s="32"/>
      <c r="Q55" s="21"/>
      <c r="R55" s="4"/>
      <c r="S55" s="4"/>
      <c r="T55" s="4"/>
      <c r="U55" s="4"/>
      <c r="V55" s="3"/>
      <c r="W55" s="19"/>
      <c r="X55" s="3"/>
      <c r="Y55" s="3"/>
    </row>
    <row r="56" spans="1:26" s="12" customFormat="1" ht="42.25" customHeight="1" x14ac:dyDescent="0.35">
      <c r="A56" s="34"/>
      <c r="B56" s="3"/>
      <c r="C56" s="3"/>
      <c r="D56" s="3"/>
      <c r="E56" s="4"/>
      <c r="F56" s="4"/>
      <c r="G56" s="4"/>
      <c r="H56" s="4"/>
      <c r="I56" s="3"/>
      <c r="J56" s="4"/>
      <c r="K56" s="3"/>
      <c r="L56" s="3"/>
      <c r="M56" s="4"/>
      <c r="N56" s="21"/>
      <c r="O56" s="21"/>
      <c r="P56" s="32"/>
      <c r="Q56" s="21"/>
      <c r="R56" s="4"/>
      <c r="S56" s="4"/>
      <c r="T56" s="4"/>
      <c r="U56" s="4"/>
      <c r="V56" s="3"/>
      <c r="W56" s="19"/>
      <c r="X56" s="3"/>
      <c r="Y56" s="3"/>
    </row>
    <row r="57" spans="1:26" s="12" customFormat="1" ht="42.25" customHeight="1" x14ac:dyDescent="0.35">
      <c r="A57" s="34"/>
      <c r="B57" s="3"/>
      <c r="C57" s="3"/>
      <c r="D57" s="3"/>
      <c r="E57" s="4"/>
      <c r="F57" s="4"/>
      <c r="G57" s="4"/>
      <c r="H57" s="4"/>
      <c r="I57" s="3"/>
      <c r="J57" s="4"/>
      <c r="K57" s="3"/>
      <c r="L57" s="3"/>
      <c r="M57" s="4"/>
      <c r="N57" s="21"/>
      <c r="O57" s="21"/>
      <c r="P57" s="32"/>
      <c r="Q57" s="21"/>
      <c r="R57" s="4"/>
      <c r="S57" s="4"/>
      <c r="T57" s="4"/>
      <c r="U57" s="4"/>
      <c r="V57" s="3"/>
      <c r="W57" s="19"/>
      <c r="X57" s="3"/>
      <c r="Y57" s="3"/>
    </row>
    <row r="58" spans="1:26" s="12" customFormat="1" ht="42.25" customHeight="1" x14ac:dyDescent="0.35">
      <c r="A58" s="34"/>
      <c r="B58" s="3"/>
      <c r="C58" s="3"/>
      <c r="D58" s="3"/>
      <c r="E58" s="4"/>
      <c r="F58" s="4"/>
      <c r="G58" s="4"/>
      <c r="H58" s="4"/>
      <c r="I58" s="3"/>
      <c r="J58" s="4"/>
      <c r="K58" s="3"/>
      <c r="L58" s="3"/>
      <c r="M58" s="4"/>
      <c r="N58" s="21"/>
      <c r="O58" s="21"/>
      <c r="P58" s="32"/>
      <c r="Q58" s="21"/>
      <c r="R58" s="4"/>
      <c r="S58" s="4"/>
      <c r="T58" s="4"/>
      <c r="U58" s="4"/>
      <c r="V58" s="3"/>
      <c r="W58" s="19"/>
      <c r="X58" s="3"/>
      <c r="Y58" s="3"/>
    </row>
    <row r="59" spans="1:26" s="12" customFormat="1" ht="42.25" customHeight="1" x14ac:dyDescent="0.35">
      <c r="A59" s="34"/>
      <c r="B59" s="3"/>
      <c r="C59" s="3"/>
      <c r="D59" s="3"/>
      <c r="E59" s="4"/>
      <c r="F59" s="4"/>
      <c r="G59" s="4"/>
      <c r="H59" s="4"/>
      <c r="I59" s="3"/>
      <c r="J59" s="4"/>
      <c r="K59" s="3"/>
      <c r="L59" s="3"/>
      <c r="M59" s="4"/>
      <c r="N59" s="21"/>
      <c r="O59" s="21"/>
      <c r="P59" s="32"/>
      <c r="Q59" s="21"/>
      <c r="R59" s="4"/>
      <c r="S59" s="4"/>
      <c r="T59" s="4"/>
      <c r="U59" s="4"/>
      <c r="V59" s="3"/>
      <c r="W59" s="19"/>
      <c r="X59" s="3"/>
      <c r="Y59" s="3"/>
    </row>
    <row r="60" spans="1:26" s="12" customFormat="1" ht="42.25" customHeight="1" x14ac:dyDescent="0.35">
      <c r="A60" s="34"/>
      <c r="B60" s="3"/>
      <c r="C60" s="3"/>
      <c r="D60" s="3"/>
      <c r="E60" s="4"/>
      <c r="F60" s="4"/>
      <c r="G60" s="4"/>
      <c r="H60" s="4"/>
      <c r="I60" s="3"/>
      <c r="J60" s="4"/>
      <c r="K60" s="3"/>
      <c r="L60" s="3"/>
      <c r="M60" s="4"/>
      <c r="N60" s="21"/>
      <c r="O60" s="21"/>
      <c r="P60" s="32"/>
      <c r="Q60" s="21"/>
      <c r="R60" s="4"/>
      <c r="S60" s="4"/>
      <c r="T60" s="4"/>
      <c r="U60" s="4"/>
      <c r="V60" s="3"/>
      <c r="W60" s="19"/>
      <c r="X60" s="3"/>
      <c r="Y60" s="3"/>
    </row>
    <row r="61" spans="1:26" s="12" customFormat="1" ht="42.25" customHeight="1" x14ac:dyDescent="0.35">
      <c r="A61" s="34"/>
      <c r="B61" s="3"/>
      <c r="C61" s="3"/>
      <c r="D61" s="3"/>
      <c r="E61" s="4"/>
      <c r="F61" s="4"/>
      <c r="G61" s="4"/>
      <c r="H61" s="4"/>
      <c r="I61" s="3"/>
      <c r="J61" s="4"/>
      <c r="K61" s="3"/>
      <c r="L61" s="3"/>
      <c r="M61" s="4"/>
      <c r="N61" s="21"/>
      <c r="O61" s="21"/>
      <c r="P61" s="32"/>
      <c r="Q61" s="21"/>
      <c r="R61" s="4"/>
      <c r="S61" s="4"/>
      <c r="T61" s="4"/>
      <c r="U61" s="4"/>
      <c r="V61" s="3"/>
      <c r="W61" s="19"/>
      <c r="X61" s="3"/>
      <c r="Y61" s="3"/>
    </row>
    <row r="62" spans="1:26" s="12" customFormat="1" ht="42.25" customHeight="1" x14ac:dyDescent="0.35">
      <c r="A62" s="34"/>
      <c r="B62" s="3"/>
      <c r="C62" s="3"/>
      <c r="D62" s="3"/>
      <c r="E62" s="4"/>
      <c r="F62" s="4"/>
      <c r="G62" s="4"/>
      <c r="H62" s="4"/>
      <c r="I62" s="3"/>
      <c r="J62" s="4"/>
      <c r="K62" s="3"/>
      <c r="L62" s="3"/>
      <c r="M62" s="4"/>
      <c r="N62" s="21"/>
      <c r="O62" s="21"/>
      <c r="P62" s="32"/>
      <c r="Q62" s="21"/>
      <c r="R62" s="4"/>
      <c r="S62" s="4"/>
      <c r="T62" s="4"/>
      <c r="U62" s="4"/>
      <c r="V62" s="3"/>
      <c r="W62" s="19"/>
      <c r="X62" s="3"/>
      <c r="Y62" s="3"/>
    </row>
    <row r="63" spans="1:26" s="12" customFormat="1" ht="42.25" customHeight="1" x14ac:dyDescent="0.35">
      <c r="A63" s="34"/>
      <c r="B63" s="3"/>
      <c r="C63" s="3"/>
      <c r="D63" s="3"/>
      <c r="E63" s="4"/>
      <c r="F63" s="4"/>
      <c r="G63" s="4"/>
      <c r="H63" s="4"/>
      <c r="I63" s="3"/>
      <c r="J63" s="4"/>
      <c r="K63" s="3"/>
      <c r="L63" s="3"/>
      <c r="M63" s="4"/>
      <c r="N63" s="21"/>
      <c r="O63" s="21"/>
      <c r="P63" s="32"/>
      <c r="Q63" s="21"/>
      <c r="R63" s="4"/>
      <c r="S63" s="4"/>
      <c r="T63" s="4"/>
      <c r="U63" s="4"/>
      <c r="V63" s="3"/>
      <c r="W63" s="19"/>
      <c r="X63" s="3"/>
      <c r="Y63" s="3"/>
    </row>
    <row r="64" spans="1:26" s="12" customFormat="1" ht="42.25" customHeight="1" x14ac:dyDescent="0.35">
      <c r="A64" s="34"/>
      <c r="B64" s="3"/>
      <c r="C64" s="3"/>
      <c r="D64" s="3"/>
      <c r="E64" s="4"/>
      <c r="F64" s="4"/>
      <c r="G64" s="4"/>
      <c r="H64" s="4"/>
      <c r="I64" s="3"/>
      <c r="J64" s="4"/>
      <c r="K64" s="3"/>
      <c r="L64" s="3"/>
      <c r="M64" s="4"/>
      <c r="N64" s="21"/>
      <c r="O64" s="21"/>
      <c r="P64" s="32"/>
      <c r="Q64" s="21"/>
      <c r="R64" s="4"/>
      <c r="S64" s="4"/>
      <c r="T64" s="4"/>
      <c r="U64" s="4"/>
      <c r="V64" s="3"/>
      <c r="W64" s="19"/>
      <c r="X64" s="3"/>
      <c r="Y64" s="3"/>
    </row>
    <row r="65" spans="1:25" s="12" customFormat="1" ht="42.25" customHeight="1" x14ac:dyDescent="0.35">
      <c r="A65" s="34"/>
      <c r="B65" s="3"/>
      <c r="C65" s="3"/>
      <c r="D65" s="3"/>
      <c r="E65" s="4"/>
      <c r="F65" s="4"/>
      <c r="G65" s="4"/>
      <c r="H65" s="4"/>
      <c r="I65" s="3"/>
      <c r="J65" s="4"/>
      <c r="K65" s="3"/>
      <c r="L65" s="3"/>
      <c r="M65" s="4"/>
      <c r="N65" s="21"/>
      <c r="O65" s="21"/>
      <c r="P65" s="32"/>
      <c r="Q65" s="21"/>
      <c r="R65" s="4"/>
      <c r="S65" s="4"/>
      <c r="T65" s="4"/>
      <c r="U65" s="4"/>
      <c r="V65" s="3"/>
      <c r="W65" s="19"/>
      <c r="X65" s="3"/>
      <c r="Y65" s="3"/>
    </row>
    <row r="66" spans="1:25" s="12" customFormat="1" ht="42.25" customHeight="1" x14ac:dyDescent="0.35">
      <c r="A66" s="34"/>
      <c r="B66" s="3"/>
      <c r="C66" s="3"/>
      <c r="D66" s="3"/>
      <c r="E66" s="4"/>
      <c r="F66" s="4"/>
      <c r="G66" s="4"/>
      <c r="H66" s="4"/>
      <c r="I66" s="3"/>
      <c r="J66" s="4"/>
      <c r="K66" s="3"/>
      <c r="L66" s="3"/>
      <c r="M66" s="4"/>
      <c r="N66" s="21"/>
      <c r="O66" s="21"/>
      <c r="P66" s="32"/>
      <c r="Q66" s="21"/>
      <c r="R66" s="4"/>
      <c r="S66" s="4"/>
      <c r="T66" s="4"/>
      <c r="U66" s="4"/>
      <c r="V66" s="3"/>
      <c r="W66" s="19"/>
      <c r="X66" s="3"/>
      <c r="Y66" s="3"/>
    </row>
    <row r="67" spans="1:25" s="12" customFormat="1" ht="42.25" customHeight="1" x14ac:dyDescent="0.35">
      <c r="A67" s="34"/>
      <c r="B67" s="3"/>
      <c r="C67" s="3"/>
      <c r="D67" s="3"/>
      <c r="E67" s="4"/>
      <c r="F67" s="4"/>
      <c r="G67" s="4"/>
      <c r="H67" s="4"/>
      <c r="I67" s="3"/>
      <c r="J67" s="4"/>
      <c r="K67" s="3"/>
      <c r="L67" s="3"/>
      <c r="M67" s="4"/>
      <c r="N67" s="21"/>
      <c r="O67" s="21"/>
      <c r="P67" s="32"/>
      <c r="Q67" s="21"/>
      <c r="R67" s="4"/>
      <c r="S67" s="4"/>
      <c r="T67" s="4"/>
      <c r="U67" s="4"/>
      <c r="V67" s="3"/>
      <c r="W67" s="19"/>
      <c r="X67" s="3"/>
      <c r="Y67" s="3"/>
    </row>
    <row r="68" spans="1:25" s="12" customFormat="1" ht="42.25" customHeight="1" x14ac:dyDescent="0.35">
      <c r="A68" s="34"/>
      <c r="B68" s="3"/>
      <c r="C68" s="3"/>
      <c r="D68" s="3"/>
      <c r="E68" s="4"/>
      <c r="F68" s="4"/>
      <c r="G68" s="4"/>
      <c r="H68" s="4"/>
      <c r="I68" s="3"/>
      <c r="J68" s="4"/>
      <c r="K68" s="3"/>
      <c r="L68" s="3"/>
      <c r="M68" s="4"/>
      <c r="N68" s="21"/>
      <c r="O68" s="21"/>
      <c r="P68" s="32"/>
      <c r="Q68" s="21"/>
      <c r="R68" s="4"/>
      <c r="S68" s="4"/>
      <c r="T68" s="4"/>
      <c r="U68" s="4"/>
      <c r="V68" s="3"/>
      <c r="W68" s="19"/>
      <c r="X68" s="3"/>
      <c r="Y68" s="3"/>
    </row>
    <row r="69" spans="1:25" s="12" customFormat="1" ht="42.25" customHeight="1" x14ac:dyDescent="0.35">
      <c r="A69" s="34"/>
      <c r="B69" s="3"/>
      <c r="C69" s="3"/>
      <c r="D69" s="3"/>
      <c r="E69" s="4"/>
      <c r="F69" s="4"/>
      <c r="G69" s="4"/>
      <c r="H69" s="4"/>
      <c r="I69" s="3"/>
      <c r="J69" s="4"/>
      <c r="K69" s="3"/>
      <c r="L69" s="3"/>
      <c r="M69" s="4"/>
      <c r="N69" s="21"/>
      <c r="O69" s="21"/>
      <c r="P69" s="32"/>
      <c r="Q69" s="21"/>
      <c r="R69" s="4"/>
      <c r="S69" s="4"/>
      <c r="T69" s="4"/>
      <c r="U69" s="4"/>
      <c r="V69" s="3"/>
      <c r="W69" s="19"/>
      <c r="X69" s="3"/>
      <c r="Y69" s="3"/>
    </row>
    <row r="70" spans="1:25" s="12" customFormat="1" ht="42.25" customHeight="1" x14ac:dyDescent="0.35">
      <c r="A70" s="34"/>
      <c r="B70" s="3"/>
      <c r="C70" s="3"/>
      <c r="D70" s="3"/>
      <c r="E70" s="4"/>
      <c r="F70" s="4"/>
      <c r="G70" s="4"/>
      <c r="H70" s="4"/>
      <c r="I70" s="3"/>
      <c r="J70" s="4"/>
      <c r="K70" s="3"/>
      <c r="L70" s="3"/>
      <c r="M70" s="4"/>
      <c r="N70" s="21"/>
      <c r="O70" s="21"/>
      <c r="P70" s="32"/>
      <c r="Q70" s="21"/>
      <c r="R70" s="4"/>
      <c r="S70" s="4"/>
      <c r="T70" s="4"/>
      <c r="U70" s="4"/>
      <c r="V70" s="3"/>
      <c r="W70" s="19"/>
      <c r="X70" s="3"/>
      <c r="Y70" s="3"/>
    </row>
    <row r="71" spans="1:25" s="12" customFormat="1" ht="42.25" customHeight="1" x14ac:dyDescent="0.35">
      <c r="A71" s="34"/>
      <c r="B71" s="3"/>
      <c r="C71" s="3"/>
      <c r="D71" s="3"/>
      <c r="E71" s="4"/>
      <c r="F71" s="4"/>
      <c r="G71" s="4"/>
      <c r="H71" s="4"/>
      <c r="I71" s="3"/>
      <c r="J71" s="4"/>
      <c r="K71" s="3"/>
      <c r="L71" s="3"/>
      <c r="M71" s="4"/>
      <c r="N71" s="21"/>
      <c r="O71" s="21"/>
      <c r="P71" s="32"/>
      <c r="Q71" s="21"/>
      <c r="R71" s="4"/>
      <c r="S71" s="4"/>
      <c r="T71" s="4"/>
      <c r="U71" s="4"/>
      <c r="V71" s="3"/>
      <c r="W71" s="19"/>
      <c r="X71" s="3"/>
      <c r="Y71" s="3"/>
    </row>
    <row r="72" spans="1:25" s="12" customFormat="1" ht="42.25" customHeight="1" x14ac:dyDescent="0.35">
      <c r="A72" s="34"/>
      <c r="B72" s="3"/>
      <c r="C72" s="3"/>
      <c r="D72" s="3"/>
      <c r="E72" s="4"/>
      <c r="F72" s="4"/>
      <c r="G72" s="4"/>
      <c r="H72" s="4"/>
      <c r="I72" s="3"/>
      <c r="J72" s="4"/>
      <c r="K72" s="3"/>
      <c r="L72" s="3"/>
      <c r="M72" s="4"/>
      <c r="N72" s="21"/>
      <c r="O72" s="21"/>
      <c r="P72" s="32"/>
      <c r="Q72" s="21"/>
      <c r="R72" s="4"/>
      <c r="S72" s="4"/>
      <c r="T72" s="4"/>
      <c r="U72" s="4"/>
      <c r="V72" s="3"/>
      <c r="W72" s="19"/>
      <c r="X72" s="3"/>
      <c r="Y72" s="3"/>
    </row>
    <row r="73" spans="1:25" s="12" customFormat="1" ht="42.25" customHeight="1" x14ac:dyDescent="0.35">
      <c r="A73" s="34"/>
      <c r="B73" s="3"/>
      <c r="C73" s="3"/>
      <c r="D73" s="3"/>
      <c r="E73" s="4"/>
      <c r="F73" s="4"/>
      <c r="G73" s="4"/>
      <c r="H73" s="4"/>
      <c r="I73" s="3"/>
      <c r="J73" s="4"/>
      <c r="K73" s="3"/>
      <c r="L73" s="3"/>
      <c r="M73" s="4"/>
      <c r="N73" s="21"/>
      <c r="O73" s="21"/>
      <c r="P73" s="32"/>
      <c r="Q73" s="21"/>
      <c r="R73" s="4"/>
      <c r="S73" s="4"/>
      <c r="T73" s="4"/>
      <c r="U73" s="4"/>
      <c r="V73" s="3"/>
      <c r="W73" s="19"/>
      <c r="X73" s="3"/>
      <c r="Y73" s="3"/>
    </row>
    <row r="74" spans="1:25" s="12" customFormat="1" ht="42.25" customHeight="1" x14ac:dyDescent="0.35">
      <c r="A74" s="34"/>
      <c r="B74" s="3"/>
      <c r="C74" s="3"/>
      <c r="D74" s="3"/>
      <c r="E74" s="4"/>
      <c r="F74" s="4"/>
      <c r="G74" s="4"/>
      <c r="H74" s="4"/>
      <c r="I74" s="3"/>
      <c r="J74" s="4"/>
      <c r="K74" s="3"/>
      <c r="L74" s="3"/>
      <c r="M74" s="4"/>
      <c r="N74" s="21"/>
      <c r="O74" s="21"/>
      <c r="P74" s="32"/>
      <c r="Q74" s="21"/>
      <c r="R74" s="4"/>
      <c r="S74" s="4"/>
      <c r="T74" s="4"/>
      <c r="U74" s="4"/>
      <c r="V74" s="3"/>
      <c r="W74" s="19"/>
      <c r="X74" s="3"/>
      <c r="Y74" s="3"/>
    </row>
    <row r="75" spans="1:25" s="12" customFormat="1" ht="42.25" customHeight="1" x14ac:dyDescent="0.35">
      <c r="A75" s="34"/>
      <c r="B75" s="3"/>
      <c r="C75" s="3"/>
      <c r="D75" s="3"/>
      <c r="E75" s="4"/>
      <c r="F75" s="4"/>
      <c r="G75" s="4"/>
      <c r="H75" s="4"/>
      <c r="I75" s="3"/>
      <c r="J75" s="4"/>
      <c r="K75" s="3"/>
      <c r="L75" s="3"/>
      <c r="M75" s="4"/>
      <c r="N75" s="21"/>
      <c r="O75" s="21"/>
      <c r="P75" s="32"/>
      <c r="Q75" s="21"/>
      <c r="R75" s="4"/>
      <c r="S75" s="4"/>
      <c r="T75" s="4"/>
      <c r="U75" s="4"/>
      <c r="V75" s="3"/>
      <c r="W75" s="19"/>
      <c r="X75" s="3"/>
      <c r="Y75" s="3"/>
    </row>
    <row r="76" spans="1:25" s="12" customFormat="1" ht="42.25" customHeight="1" x14ac:dyDescent="0.35">
      <c r="A76" s="34"/>
      <c r="B76" s="3"/>
      <c r="C76" s="3"/>
      <c r="D76" s="3"/>
      <c r="E76" s="4"/>
      <c r="F76" s="4"/>
      <c r="G76" s="4"/>
      <c r="H76" s="4"/>
      <c r="I76" s="3"/>
      <c r="J76" s="4"/>
      <c r="K76" s="3"/>
      <c r="L76" s="3"/>
      <c r="M76" s="4"/>
      <c r="N76" s="21"/>
      <c r="O76" s="21"/>
      <c r="P76" s="32"/>
      <c r="Q76" s="21"/>
      <c r="R76" s="4"/>
      <c r="S76" s="4"/>
      <c r="T76" s="4"/>
      <c r="U76" s="4"/>
      <c r="V76" s="3"/>
      <c r="W76" s="19"/>
      <c r="X76" s="3"/>
      <c r="Y76" s="3"/>
    </row>
    <row r="77" spans="1:25" s="12" customFormat="1" ht="42.25" customHeight="1" x14ac:dyDescent="0.35">
      <c r="A77" s="34"/>
      <c r="B77" s="3"/>
      <c r="C77" s="3"/>
      <c r="D77" s="3"/>
      <c r="E77" s="4"/>
      <c r="F77" s="4"/>
      <c r="G77" s="4"/>
      <c r="H77" s="4"/>
      <c r="I77" s="3"/>
      <c r="J77" s="4"/>
      <c r="K77" s="3"/>
      <c r="L77" s="3"/>
      <c r="M77" s="4"/>
      <c r="N77" s="21"/>
      <c r="O77" s="21"/>
      <c r="P77" s="32"/>
      <c r="Q77" s="21"/>
      <c r="R77" s="4"/>
      <c r="S77" s="4"/>
      <c r="T77" s="4"/>
      <c r="U77" s="4"/>
      <c r="V77" s="3"/>
      <c r="W77" s="19"/>
      <c r="X77" s="3"/>
      <c r="Y77" s="3"/>
    </row>
    <row r="78" spans="1:25" s="12" customFormat="1" ht="42.25" customHeight="1" x14ac:dyDescent="0.35">
      <c r="A78" s="34"/>
      <c r="B78" s="3"/>
      <c r="C78" s="3"/>
      <c r="D78" s="3"/>
      <c r="E78" s="4"/>
      <c r="F78" s="4"/>
      <c r="G78" s="4"/>
      <c r="H78" s="4"/>
      <c r="I78" s="3"/>
      <c r="J78" s="4"/>
      <c r="K78" s="3"/>
      <c r="L78" s="3"/>
      <c r="M78" s="4"/>
      <c r="N78" s="21"/>
      <c r="O78" s="21"/>
      <c r="P78" s="32"/>
      <c r="Q78" s="21"/>
      <c r="R78" s="4"/>
      <c r="S78" s="4"/>
      <c r="T78" s="4"/>
      <c r="U78" s="4"/>
      <c r="V78" s="3"/>
      <c r="W78" s="19"/>
      <c r="X78" s="3"/>
      <c r="Y78" s="3"/>
    </row>
    <row r="79" spans="1:25" s="12" customFormat="1" ht="42.25" customHeight="1" x14ac:dyDescent="0.35">
      <c r="A79" s="34"/>
      <c r="B79" s="3"/>
      <c r="C79" s="3"/>
      <c r="D79" s="3"/>
      <c r="E79" s="4"/>
      <c r="F79" s="4"/>
      <c r="G79" s="4"/>
      <c r="H79" s="4"/>
      <c r="I79" s="3"/>
      <c r="J79" s="4"/>
      <c r="K79" s="3"/>
      <c r="L79" s="3"/>
      <c r="M79" s="4"/>
      <c r="N79" s="21"/>
      <c r="O79" s="21"/>
      <c r="P79" s="32"/>
      <c r="Q79" s="21"/>
      <c r="R79" s="4"/>
      <c r="S79" s="4"/>
      <c r="T79" s="4"/>
      <c r="U79" s="4"/>
      <c r="V79" s="3"/>
      <c r="W79" s="19"/>
      <c r="X79" s="3"/>
      <c r="Y79" s="3"/>
    </row>
    <row r="80" spans="1:25" s="12" customFormat="1" ht="42.25" customHeight="1" x14ac:dyDescent="0.35">
      <c r="A80" s="34"/>
      <c r="B80" s="3"/>
      <c r="C80" s="3"/>
      <c r="D80" s="3"/>
      <c r="E80" s="4"/>
      <c r="F80" s="4"/>
      <c r="G80" s="4"/>
      <c r="H80" s="4"/>
      <c r="I80" s="3"/>
      <c r="J80" s="4"/>
      <c r="K80" s="3"/>
      <c r="L80" s="3"/>
      <c r="M80" s="4"/>
      <c r="N80" s="21"/>
      <c r="O80" s="21"/>
      <c r="P80" s="32"/>
      <c r="Q80" s="21"/>
      <c r="R80" s="4"/>
      <c r="S80" s="4"/>
      <c r="T80" s="4"/>
      <c r="U80" s="4"/>
      <c r="V80" s="3"/>
      <c r="W80" s="19"/>
      <c r="X80" s="3"/>
      <c r="Y80" s="3"/>
    </row>
    <row r="81" spans="1:25" s="12" customFormat="1" ht="42.25" customHeight="1" x14ac:dyDescent="0.35">
      <c r="A81" s="34"/>
      <c r="B81" s="3"/>
      <c r="C81" s="3"/>
      <c r="D81" s="3"/>
      <c r="E81" s="4"/>
      <c r="F81" s="4"/>
      <c r="G81" s="4"/>
      <c r="H81" s="4"/>
      <c r="I81" s="3"/>
      <c r="J81" s="4"/>
      <c r="K81" s="3"/>
      <c r="L81" s="3"/>
      <c r="M81" s="4"/>
      <c r="N81" s="21"/>
      <c r="O81" s="21"/>
      <c r="P81" s="32"/>
      <c r="Q81" s="21"/>
      <c r="R81" s="4"/>
      <c r="S81" s="4"/>
      <c r="T81" s="4"/>
      <c r="U81" s="4"/>
      <c r="V81" s="3"/>
      <c r="W81" s="19"/>
      <c r="X81" s="3"/>
      <c r="Y81" s="3"/>
    </row>
    <row r="82" spans="1:25" s="12" customFormat="1" ht="42.25" customHeight="1" x14ac:dyDescent="0.35">
      <c r="A82" s="34"/>
      <c r="B82" s="3"/>
      <c r="C82" s="3"/>
      <c r="D82" s="3"/>
      <c r="E82" s="4"/>
      <c r="F82" s="4"/>
      <c r="G82" s="4"/>
      <c r="H82" s="4"/>
      <c r="I82" s="3"/>
      <c r="J82" s="4"/>
      <c r="K82" s="3"/>
      <c r="L82" s="3"/>
      <c r="M82" s="4"/>
      <c r="N82" s="21"/>
      <c r="O82" s="21"/>
      <c r="P82" s="32"/>
      <c r="Q82" s="21"/>
      <c r="R82" s="4"/>
      <c r="S82" s="4"/>
      <c r="T82" s="4"/>
      <c r="U82" s="4"/>
      <c r="V82" s="3"/>
      <c r="W82" s="19"/>
      <c r="X82" s="3"/>
      <c r="Y82" s="3"/>
    </row>
    <row r="83" spans="1:25" s="12" customFormat="1" ht="42.25" customHeight="1" x14ac:dyDescent="0.35">
      <c r="A83" s="34"/>
      <c r="B83" s="3"/>
      <c r="C83" s="3"/>
      <c r="D83" s="3"/>
      <c r="E83" s="4"/>
      <c r="F83" s="4"/>
      <c r="G83" s="4"/>
      <c r="H83" s="4"/>
      <c r="I83" s="3"/>
      <c r="J83" s="4"/>
      <c r="K83" s="3"/>
      <c r="L83" s="3"/>
      <c r="M83" s="4"/>
      <c r="N83" s="21"/>
      <c r="O83" s="21"/>
      <c r="P83" s="32"/>
      <c r="Q83" s="21"/>
      <c r="R83" s="4"/>
      <c r="S83" s="4"/>
      <c r="T83" s="4"/>
      <c r="U83" s="4"/>
      <c r="V83" s="3"/>
      <c r="W83" s="19"/>
      <c r="X83" s="3"/>
      <c r="Y83" s="3"/>
    </row>
    <row r="84" spans="1:25" s="12" customFormat="1" ht="42.25" customHeight="1" x14ac:dyDescent="0.35">
      <c r="A84" s="34"/>
      <c r="B84" s="3"/>
      <c r="C84" s="3"/>
      <c r="D84" s="3"/>
      <c r="E84" s="4"/>
      <c r="F84" s="4"/>
      <c r="G84" s="4"/>
      <c r="H84" s="4"/>
      <c r="I84" s="3"/>
      <c r="J84" s="4"/>
      <c r="K84" s="3"/>
      <c r="L84" s="3"/>
      <c r="M84" s="4"/>
      <c r="N84" s="21"/>
      <c r="O84" s="21"/>
      <c r="P84" s="32"/>
      <c r="Q84" s="21"/>
      <c r="R84" s="4"/>
      <c r="S84" s="4"/>
      <c r="T84" s="4"/>
      <c r="U84" s="4"/>
      <c r="V84" s="3"/>
      <c r="W84" s="19"/>
      <c r="X84" s="3"/>
      <c r="Y84" s="3"/>
    </row>
    <row r="85" spans="1:25" s="12" customFormat="1" ht="42.25" customHeight="1" x14ac:dyDescent="0.35">
      <c r="A85" s="34"/>
      <c r="B85" s="3"/>
      <c r="C85" s="3"/>
      <c r="D85" s="3"/>
      <c r="E85" s="4"/>
      <c r="F85" s="4"/>
      <c r="G85" s="4"/>
      <c r="H85" s="4"/>
      <c r="I85" s="3"/>
      <c r="J85" s="4"/>
      <c r="K85" s="3"/>
      <c r="L85" s="3"/>
      <c r="M85" s="4"/>
      <c r="N85" s="21"/>
      <c r="O85" s="21"/>
      <c r="P85" s="32"/>
      <c r="Q85" s="21"/>
      <c r="R85" s="4"/>
      <c r="S85" s="4"/>
      <c r="T85" s="4"/>
      <c r="U85" s="4"/>
      <c r="V85" s="3"/>
      <c r="W85" s="19"/>
      <c r="X85" s="3"/>
      <c r="Y85" s="3"/>
    </row>
    <row r="86" spans="1:25" s="12" customFormat="1" ht="42.25" customHeight="1" x14ac:dyDescent="0.35">
      <c r="A86" s="34"/>
      <c r="B86" s="3"/>
      <c r="C86" s="3"/>
      <c r="D86" s="3"/>
      <c r="E86" s="4"/>
      <c r="F86" s="4"/>
      <c r="G86" s="4"/>
      <c r="H86" s="4"/>
      <c r="I86" s="3"/>
      <c r="J86" s="4"/>
      <c r="K86" s="3"/>
      <c r="L86" s="3"/>
      <c r="M86" s="4"/>
      <c r="N86" s="21"/>
      <c r="O86" s="21"/>
      <c r="P86" s="32"/>
      <c r="Q86" s="21"/>
      <c r="R86" s="4"/>
      <c r="S86" s="4"/>
      <c r="T86" s="4"/>
      <c r="U86" s="4"/>
      <c r="V86" s="3"/>
      <c r="W86" s="19"/>
      <c r="X86" s="3"/>
      <c r="Y86" s="3"/>
    </row>
    <row r="87" spans="1:25" s="12" customFormat="1" ht="42.25" customHeight="1" x14ac:dyDescent="0.35">
      <c r="A87" s="34"/>
      <c r="B87" s="3"/>
      <c r="C87" s="3"/>
      <c r="D87" s="3"/>
      <c r="E87" s="4"/>
      <c r="F87" s="4"/>
      <c r="G87" s="4"/>
      <c r="H87" s="4"/>
      <c r="I87" s="3"/>
      <c r="J87" s="4"/>
      <c r="K87" s="3"/>
      <c r="L87" s="3"/>
      <c r="M87" s="4"/>
      <c r="N87" s="21"/>
      <c r="O87" s="21"/>
      <c r="P87" s="32"/>
      <c r="Q87" s="21"/>
      <c r="R87" s="4"/>
      <c r="S87" s="4"/>
      <c r="T87" s="4"/>
      <c r="U87" s="4"/>
      <c r="V87" s="3"/>
      <c r="W87" s="19"/>
      <c r="X87" s="3"/>
      <c r="Y87" s="3"/>
    </row>
    <row r="88" spans="1:25" s="12" customFormat="1" ht="42.25" customHeight="1" x14ac:dyDescent="0.35">
      <c r="A88" s="34"/>
      <c r="B88" s="3"/>
      <c r="C88" s="3"/>
      <c r="D88" s="3"/>
      <c r="E88" s="4"/>
      <c r="F88" s="4"/>
      <c r="G88" s="4"/>
      <c r="H88" s="4"/>
      <c r="I88" s="3"/>
      <c r="J88" s="4"/>
      <c r="K88" s="3"/>
      <c r="L88" s="3"/>
      <c r="M88" s="4"/>
      <c r="N88" s="21"/>
      <c r="O88" s="21"/>
      <c r="P88" s="32"/>
      <c r="Q88" s="21"/>
      <c r="R88" s="4"/>
      <c r="S88" s="4"/>
      <c r="T88" s="4"/>
      <c r="U88" s="4"/>
      <c r="V88" s="3"/>
      <c r="W88" s="19"/>
      <c r="X88" s="3"/>
      <c r="Y88" s="3"/>
    </row>
    <row r="89" spans="1:25" s="12" customFormat="1" ht="42.25" customHeight="1" x14ac:dyDescent="0.35">
      <c r="A89" s="34"/>
      <c r="B89" s="3"/>
      <c r="C89" s="3"/>
      <c r="D89" s="3"/>
      <c r="E89" s="4"/>
      <c r="F89" s="4"/>
      <c r="G89" s="4"/>
      <c r="H89" s="4"/>
      <c r="I89" s="3"/>
      <c r="J89" s="4"/>
      <c r="K89" s="3"/>
      <c r="L89" s="3"/>
      <c r="M89" s="4"/>
      <c r="N89" s="21"/>
      <c r="O89" s="21"/>
      <c r="P89" s="32"/>
      <c r="Q89" s="21"/>
      <c r="R89" s="4"/>
      <c r="S89" s="4"/>
      <c r="T89" s="4"/>
      <c r="U89" s="4"/>
      <c r="V89" s="3"/>
      <c r="W89" s="19"/>
      <c r="X89" s="3"/>
      <c r="Y89" s="3"/>
    </row>
    <row r="90" spans="1:25" s="12" customFormat="1" ht="42.25" customHeight="1" x14ac:dyDescent="0.35">
      <c r="A90" s="34"/>
      <c r="B90" s="3"/>
      <c r="C90" s="3"/>
      <c r="D90" s="3"/>
      <c r="E90" s="4"/>
      <c r="F90" s="4"/>
      <c r="G90" s="4"/>
      <c r="H90" s="4"/>
      <c r="I90" s="3"/>
      <c r="J90" s="4"/>
      <c r="K90" s="3"/>
      <c r="L90" s="3"/>
      <c r="M90" s="4"/>
      <c r="N90" s="21"/>
      <c r="O90" s="21"/>
      <c r="P90" s="32"/>
      <c r="Q90" s="21"/>
      <c r="R90" s="4"/>
      <c r="S90" s="4"/>
      <c r="T90" s="4"/>
      <c r="U90" s="4"/>
      <c r="V90" s="3"/>
      <c r="W90" s="19"/>
      <c r="X90" s="3"/>
      <c r="Y90" s="3"/>
    </row>
    <row r="91" spans="1:25" s="12" customFormat="1" ht="42.25" customHeight="1" x14ac:dyDescent="0.35">
      <c r="A91" s="34"/>
      <c r="B91" s="3"/>
      <c r="C91" s="3"/>
      <c r="D91" s="3"/>
      <c r="E91" s="4"/>
      <c r="F91" s="4"/>
      <c r="G91" s="4"/>
      <c r="H91" s="4"/>
      <c r="I91" s="3"/>
      <c r="J91" s="4"/>
      <c r="K91" s="3"/>
      <c r="L91" s="3"/>
      <c r="M91" s="4"/>
      <c r="N91" s="21"/>
      <c r="O91" s="21"/>
      <c r="P91" s="32"/>
      <c r="Q91" s="21"/>
      <c r="R91" s="4"/>
      <c r="S91" s="4"/>
      <c r="T91" s="4"/>
      <c r="U91" s="4"/>
      <c r="V91" s="3"/>
      <c r="W91" s="19"/>
      <c r="X91" s="3"/>
      <c r="Y91" s="3"/>
    </row>
    <row r="92" spans="1:25" s="12" customFormat="1" ht="42.25" customHeight="1" x14ac:dyDescent="0.35">
      <c r="A92" s="34"/>
      <c r="B92" s="3"/>
      <c r="C92" s="3"/>
      <c r="D92" s="3"/>
      <c r="E92" s="4"/>
      <c r="F92" s="4"/>
      <c r="G92" s="4"/>
      <c r="H92" s="4"/>
      <c r="I92" s="3"/>
      <c r="J92" s="4"/>
      <c r="K92" s="3"/>
      <c r="L92" s="3"/>
      <c r="M92" s="4"/>
      <c r="N92" s="21"/>
      <c r="O92" s="21"/>
      <c r="P92" s="32"/>
      <c r="Q92" s="21"/>
      <c r="R92" s="4"/>
      <c r="S92" s="4"/>
      <c r="T92" s="4"/>
      <c r="U92" s="4"/>
      <c r="V92" s="3"/>
      <c r="W92" s="19"/>
      <c r="X92" s="3"/>
      <c r="Y92" s="3"/>
    </row>
    <row r="93" spans="1:25" s="12" customFormat="1" ht="42.25" customHeight="1" x14ac:dyDescent="0.35">
      <c r="A93" s="34"/>
      <c r="B93" s="3"/>
      <c r="C93" s="3"/>
      <c r="D93" s="3"/>
      <c r="E93" s="4"/>
      <c r="F93" s="4"/>
      <c r="G93" s="4"/>
      <c r="H93" s="4"/>
      <c r="I93" s="3"/>
      <c r="J93" s="4"/>
      <c r="K93" s="3"/>
      <c r="L93" s="3"/>
      <c r="M93" s="4"/>
      <c r="N93" s="21"/>
      <c r="O93" s="21"/>
      <c r="P93" s="32"/>
      <c r="Q93" s="21"/>
      <c r="R93" s="4"/>
      <c r="S93" s="4"/>
      <c r="T93" s="4"/>
      <c r="U93" s="4"/>
      <c r="V93" s="3"/>
      <c r="W93" s="19"/>
      <c r="X93" s="3"/>
      <c r="Y93" s="3"/>
    </row>
    <row r="94" spans="1:25" s="12" customFormat="1" ht="42.25" customHeight="1" x14ac:dyDescent="0.35">
      <c r="A94" s="34"/>
      <c r="B94" s="3"/>
      <c r="C94" s="3"/>
      <c r="D94" s="3"/>
      <c r="E94" s="4"/>
      <c r="F94" s="4"/>
      <c r="G94" s="4"/>
      <c r="H94" s="4"/>
      <c r="I94" s="3"/>
      <c r="J94" s="4"/>
      <c r="K94" s="3"/>
      <c r="L94" s="3"/>
      <c r="M94" s="4"/>
      <c r="N94" s="21"/>
      <c r="O94" s="21"/>
      <c r="P94" s="32"/>
      <c r="Q94" s="21"/>
      <c r="R94" s="4"/>
      <c r="S94" s="4"/>
      <c r="T94" s="4"/>
      <c r="U94" s="4"/>
      <c r="V94" s="3"/>
      <c r="W94" s="19"/>
      <c r="X94" s="3"/>
      <c r="Y94" s="3"/>
    </row>
    <row r="95" spans="1:25" s="12" customFormat="1" ht="42.25" customHeight="1" x14ac:dyDescent="0.35">
      <c r="A95" s="34"/>
      <c r="B95" s="3"/>
      <c r="C95" s="3"/>
      <c r="D95" s="3"/>
      <c r="E95" s="4"/>
      <c r="F95" s="4"/>
      <c r="G95" s="4"/>
      <c r="H95" s="4"/>
      <c r="I95" s="3"/>
      <c r="J95" s="4"/>
      <c r="K95" s="3"/>
      <c r="L95" s="3"/>
      <c r="M95" s="4"/>
      <c r="N95" s="21"/>
      <c r="O95" s="21"/>
      <c r="P95" s="32"/>
      <c r="Q95" s="21"/>
      <c r="R95" s="4"/>
      <c r="S95" s="4"/>
      <c r="T95" s="4"/>
      <c r="U95" s="4"/>
      <c r="V95" s="3"/>
      <c r="W95" s="19"/>
      <c r="X95" s="3"/>
      <c r="Y95" s="3"/>
    </row>
    <row r="96" spans="1:25" s="12" customFormat="1" ht="42.25" customHeight="1" x14ac:dyDescent="0.35">
      <c r="A96" s="34"/>
      <c r="B96" s="3"/>
      <c r="C96" s="3"/>
      <c r="D96" s="3"/>
      <c r="E96" s="4"/>
      <c r="F96" s="4"/>
      <c r="G96" s="4"/>
      <c r="H96" s="4"/>
      <c r="I96" s="3"/>
      <c r="J96" s="4"/>
      <c r="K96" s="3"/>
      <c r="L96" s="3"/>
      <c r="M96" s="4"/>
      <c r="N96" s="21"/>
      <c r="O96" s="21"/>
      <c r="P96" s="32"/>
      <c r="Q96" s="21"/>
      <c r="R96" s="4"/>
      <c r="S96" s="4"/>
      <c r="T96" s="4"/>
      <c r="U96" s="4"/>
      <c r="V96" s="3"/>
      <c r="W96" s="19"/>
      <c r="X96" s="3"/>
      <c r="Y96" s="3"/>
    </row>
    <row r="97" spans="1:25" s="12" customFormat="1" ht="42.25" customHeight="1" x14ac:dyDescent="0.35">
      <c r="A97" s="34"/>
      <c r="B97" s="3"/>
      <c r="C97" s="3"/>
      <c r="D97" s="3"/>
      <c r="E97" s="4"/>
      <c r="F97" s="4"/>
      <c r="G97" s="4"/>
      <c r="H97" s="4"/>
      <c r="I97" s="3"/>
      <c r="J97" s="4"/>
      <c r="K97" s="3"/>
      <c r="L97" s="3"/>
      <c r="M97" s="4"/>
      <c r="N97" s="21"/>
      <c r="O97" s="21"/>
      <c r="P97" s="32"/>
      <c r="Q97" s="21"/>
      <c r="R97" s="4"/>
      <c r="S97" s="4"/>
      <c r="T97" s="4"/>
      <c r="U97" s="4"/>
      <c r="V97" s="3"/>
      <c r="W97" s="19"/>
      <c r="X97" s="3"/>
      <c r="Y97" s="3"/>
    </row>
    <row r="98" spans="1:25" s="12" customFormat="1" ht="42.25" customHeight="1" x14ac:dyDescent="0.35">
      <c r="A98" s="34"/>
      <c r="B98" s="3"/>
      <c r="C98" s="3"/>
      <c r="D98" s="3"/>
      <c r="E98" s="4"/>
      <c r="F98" s="4"/>
      <c r="G98" s="4"/>
      <c r="H98" s="4"/>
      <c r="I98" s="3"/>
      <c r="J98" s="4"/>
      <c r="K98" s="3"/>
      <c r="L98" s="3"/>
      <c r="M98" s="4"/>
      <c r="N98" s="21"/>
      <c r="O98" s="21"/>
      <c r="P98" s="32"/>
      <c r="Q98" s="21"/>
      <c r="R98" s="4"/>
      <c r="S98" s="4"/>
      <c r="T98" s="4"/>
      <c r="U98" s="4"/>
      <c r="V98" s="3"/>
      <c r="W98" s="19"/>
      <c r="X98" s="3"/>
      <c r="Y98" s="3"/>
    </row>
    <row r="99" spans="1:25" s="12" customFormat="1" ht="42.25" customHeight="1" x14ac:dyDescent="0.35">
      <c r="A99" s="34"/>
      <c r="B99" s="3"/>
      <c r="C99" s="3"/>
      <c r="D99" s="3"/>
      <c r="E99" s="4"/>
      <c r="F99" s="4"/>
      <c r="G99" s="4"/>
      <c r="H99" s="4"/>
      <c r="I99" s="3"/>
      <c r="J99" s="4"/>
      <c r="K99" s="3"/>
      <c r="L99" s="3"/>
      <c r="M99" s="4"/>
      <c r="N99" s="21"/>
      <c r="O99" s="21"/>
      <c r="P99" s="32"/>
      <c r="Q99" s="21"/>
      <c r="R99" s="4"/>
      <c r="S99" s="4"/>
      <c r="T99" s="4"/>
      <c r="U99" s="4"/>
      <c r="V99" s="3"/>
      <c r="W99" s="19"/>
      <c r="X99" s="3"/>
      <c r="Y99" s="3"/>
    </row>
    <row r="100" spans="1:25" s="12" customFormat="1" ht="42.25" customHeight="1" x14ac:dyDescent="0.35">
      <c r="A100" s="34"/>
      <c r="B100" s="3"/>
      <c r="C100" s="3"/>
      <c r="D100" s="3"/>
      <c r="E100" s="4"/>
      <c r="F100" s="4"/>
      <c r="G100" s="4"/>
      <c r="H100" s="4"/>
      <c r="I100" s="3"/>
      <c r="J100" s="4"/>
      <c r="K100" s="3"/>
      <c r="L100" s="3"/>
      <c r="M100" s="4"/>
      <c r="N100" s="21"/>
      <c r="O100" s="21"/>
      <c r="P100" s="32"/>
      <c r="Q100" s="21"/>
      <c r="R100" s="4"/>
      <c r="S100" s="4"/>
      <c r="T100" s="4"/>
      <c r="U100" s="4"/>
      <c r="V100" s="3"/>
      <c r="W100" s="19"/>
      <c r="X100" s="3"/>
      <c r="Y100" s="3"/>
    </row>
    <row r="101" spans="1:25" s="12" customFormat="1" ht="42.25" customHeight="1" x14ac:dyDescent="0.35">
      <c r="A101" s="34"/>
      <c r="B101" s="3"/>
      <c r="C101" s="3"/>
      <c r="D101" s="3"/>
      <c r="E101" s="4"/>
      <c r="F101" s="4"/>
      <c r="G101" s="4"/>
      <c r="H101" s="4"/>
      <c r="I101" s="3"/>
      <c r="J101" s="4"/>
      <c r="K101" s="3"/>
      <c r="L101" s="3"/>
      <c r="M101" s="4"/>
      <c r="N101" s="21"/>
      <c r="O101" s="21"/>
      <c r="P101" s="32"/>
      <c r="Q101" s="21"/>
      <c r="R101" s="4"/>
      <c r="S101" s="4"/>
      <c r="T101" s="4"/>
      <c r="U101" s="4"/>
      <c r="V101" s="3"/>
      <c r="W101" s="19"/>
      <c r="X101" s="3"/>
      <c r="Y101" s="3"/>
    </row>
    <row r="102" spans="1:25" s="12" customFormat="1" ht="42.25" customHeight="1" x14ac:dyDescent="0.35">
      <c r="A102" s="34"/>
      <c r="B102" s="3"/>
      <c r="C102" s="3"/>
      <c r="D102" s="3"/>
      <c r="E102" s="4"/>
      <c r="F102" s="4"/>
      <c r="G102" s="4"/>
      <c r="H102" s="4"/>
      <c r="I102" s="3"/>
      <c r="J102" s="4"/>
      <c r="K102" s="3"/>
      <c r="L102" s="3"/>
      <c r="M102" s="4"/>
      <c r="N102" s="21"/>
      <c r="O102" s="21"/>
      <c r="P102" s="32"/>
      <c r="Q102" s="21"/>
      <c r="R102" s="4"/>
      <c r="S102" s="4"/>
      <c r="T102" s="4"/>
      <c r="U102" s="4"/>
      <c r="V102" s="3"/>
      <c r="W102" s="19"/>
      <c r="X102" s="3"/>
      <c r="Y102" s="3"/>
    </row>
    <row r="103" spans="1:25" s="12" customFormat="1" ht="42.25" customHeight="1" x14ac:dyDescent="0.35">
      <c r="A103" s="34"/>
      <c r="B103" s="3"/>
      <c r="C103" s="3"/>
      <c r="D103" s="3"/>
      <c r="E103" s="4"/>
      <c r="F103" s="4"/>
      <c r="G103" s="4"/>
      <c r="H103" s="4"/>
      <c r="I103" s="3"/>
      <c r="J103" s="4"/>
      <c r="K103" s="3"/>
      <c r="L103" s="3"/>
      <c r="M103" s="4"/>
      <c r="N103" s="21"/>
      <c r="O103" s="21"/>
      <c r="P103" s="32"/>
      <c r="Q103" s="21"/>
      <c r="R103" s="4"/>
      <c r="S103" s="4"/>
      <c r="T103" s="4"/>
      <c r="U103" s="4"/>
      <c r="V103" s="3"/>
      <c r="W103" s="19"/>
      <c r="X103" s="3"/>
      <c r="Y103" s="3"/>
    </row>
    <row r="104" spans="1:25" x14ac:dyDescent="0.35">
      <c r="A104" s="35"/>
    </row>
    <row r="105" spans="1:25" x14ac:dyDescent="0.35">
      <c r="A105" s="35"/>
    </row>
    <row r="106" spans="1:25" x14ac:dyDescent="0.35">
      <c r="A106" s="35"/>
    </row>
    <row r="107" spans="1:25" x14ac:dyDescent="0.35">
      <c r="A107" s="35"/>
    </row>
    <row r="108" spans="1:25" x14ac:dyDescent="0.35">
      <c r="A108" s="35"/>
    </row>
    <row r="109" spans="1:25" x14ac:dyDescent="0.35">
      <c r="A109" s="35"/>
    </row>
    <row r="110" spans="1:25" x14ac:dyDescent="0.35">
      <c r="A110" s="35"/>
    </row>
    <row r="111" spans="1:25" x14ac:dyDescent="0.35">
      <c r="A111" s="35"/>
    </row>
    <row r="112" spans="1:25" x14ac:dyDescent="0.35">
      <c r="A112" s="35"/>
    </row>
    <row r="113" spans="1:1" x14ac:dyDescent="0.35">
      <c r="A113" s="35"/>
    </row>
    <row r="114" spans="1:1" x14ac:dyDescent="0.35">
      <c r="A114" s="35"/>
    </row>
    <row r="115" spans="1:1" x14ac:dyDescent="0.35">
      <c r="A115" s="35"/>
    </row>
    <row r="116" spans="1:1" x14ac:dyDescent="0.35">
      <c r="A116" s="35"/>
    </row>
    <row r="117" spans="1:1" x14ac:dyDescent="0.35">
      <c r="A117" s="35"/>
    </row>
    <row r="118" spans="1:1" x14ac:dyDescent="0.35">
      <c r="A118" s="35"/>
    </row>
    <row r="119" spans="1:1" x14ac:dyDescent="0.35">
      <c r="A119" s="35"/>
    </row>
    <row r="120" spans="1:1" x14ac:dyDescent="0.35">
      <c r="A120" s="35"/>
    </row>
    <row r="121" spans="1:1" x14ac:dyDescent="0.35">
      <c r="A121" s="35"/>
    </row>
    <row r="122" spans="1:1" x14ac:dyDescent="0.35">
      <c r="A122" s="35"/>
    </row>
    <row r="123" spans="1:1" x14ac:dyDescent="0.35">
      <c r="A123" s="35"/>
    </row>
    <row r="124" spans="1:1" x14ac:dyDescent="0.35">
      <c r="A124" s="35"/>
    </row>
    <row r="125" spans="1:1" x14ac:dyDescent="0.35">
      <c r="A125" s="35"/>
    </row>
    <row r="126" spans="1:1" x14ac:dyDescent="0.35">
      <c r="A126" s="35"/>
    </row>
    <row r="127" spans="1:1" x14ac:dyDescent="0.35">
      <c r="A127" s="35"/>
    </row>
    <row r="128" spans="1:1" x14ac:dyDescent="0.35">
      <c r="A128" s="35"/>
    </row>
    <row r="129" spans="1:1" x14ac:dyDescent="0.35">
      <c r="A129" s="35"/>
    </row>
    <row r="130" spans="1:1" x14ac:dyDescent="0.35">
      <c r="A130" s="35"/>
    </row>
    <row r="131" spans="1:1" x14ac:dyDescent="0.35">
      <c r="A131" s="35"/>
    </row>
    <row r="132" spans="1:1" x14ac:dyDescent="0.35">
      <c r="A132" s="35"/>
    </row>
    <row r="133" spans="1:1" x14ac:dyDescent="0.35">
      <c r="A133" s="35"/>
    </row>
    <row r="134" spans="1:1" x14ac:dyDescent="0.35">
      <c r="A134" s="35"/>
    </row>
    <row r="135" spans="1:1" x14ac:dyDescent="0.35">
      <c r="A135" s="35"/>
    </row>
    <row r="136" spans="1:1" x14ac:dyDescent="0.35">
      <c r="A136" s="35"/>
    </row>
    <row r="137" spans="1:1" x14ac:dyDescent="0.35">
      <c r="A137" s="35"/>
    </row>
    <row r="138" spans="1:1" x14ac:dyDescent="0.35">
      <c r="A138" s="35"/>
    </row>
    <row r="139" spans="1:1" x14ac:dyDescent="0.35">
      <c r="A139" s="35"/>
    </row>
    <row r="140" spans="1:1" x14ac:dyDescent="0.35">
      <c r="A140" s="35"/>
    </row>
    <row r="141" spans="1:1" x14ac:dyDescent="0.35">
      <c r="A141" s="35"/>
    </row>
    <row r="142" spans="1:1" x14ac:dyDescent="0.35">
      <c r="A142" s="35"/>
    </row>
    <row r="143" spans="1:1" x14ac:dyDescent="0.35">
      <c r="A143" s="35"/>
    </row>
    <row r="144" spans="1:1" x14ac:dyDescent="0.35">
      <c r="A144" s="35"/>
    </row>
    <row r="145" spans="1:1" x14ac:dyDescent="0.35">
      <c r="A145" s="35"/>
    </row>
    <row r="146" spans="1:1" x14ac:dyDescent="0.35">
      <c r="A146" s="35"/>
    </row>
    <row r="147" spans="1:1" x14ac:dyDescent="0.35">
      <c r="A147" s="35"/>
    </row>
    <row r="148" spans="1:1" x14ac:dyDescent="0.35">
      <c r="A148" s="35"/>
    </row>
    <row r="149" spans="1:1" x14ac:dyDescent="0.35">
      <c r="A149" s="35"/>
    </row>
    <row r="150" spans="1:1" x14ac:dyDescent="0.35">
      <c r="A150" s="35"/>
    </row>
    <row r="151" spans="1:1" x14ac:dyDescent="0.35">
      <c r="A151" s="35"/>
    </row>
    <row r="152" spans="1:1" x14ac:dyDescent="0.35">
      <c r="A152" s="35"/>
    </row>
    <row r="153" spans="1:1" x14ac:dyDescent="0.35">
      <c r="A153" s="35"/>
    </row>
    <row r="154" spans="1:1" x14ac:dyDescent="0.35">
      <c r="A154" s="35"/>
    </row>
    <row r="155" spans="1:1" x14ac:dyDescent="0.35">
      <c r="A155" s="35"/>
    </row>
    <row r="156" spans="1:1" x14ac:dyDescent="0.35">
      <c r="A156" s="35"/>
    </row>
    <row r="157" spans="1:1" x14ac:dyDescent="0.35">
      <c r="A157" s="35"/>
    </row>
    <row r="158" spans="1:1" x14ac:dyDescent="0.35">
      <c r="A158" s="35"/>
    </row>
    <row r="159" spans="1:1" x14ac:dyDescent="0.35">
      <c r="A159" s="35"/>
    </row>
    <row r="160" spans="1:1" x14ac:dyDescent="0.35">
      <c r="A160" s="35"/>
    </row>
    <row r="161" spans="1:1" x14ac:dyDescent="0.35">
      <c r="A161" s="35"/>
    </row>
    <row r="162" spans="1:1" x14ac:dyDescent="0.35">
      <c r="A162" s="35"/>
    </row>
    <row r="163" spans="1:1" x14ac:dyDescent="0.35">
      <c r="A163" s="35"/>
    </row>
    <row r="164" spans="1:1" x14ac:dyDescent="0.35">
      <c r="A164" s="35"/>
    </row>
    <row r="165" spans="1:1" x14ac:dyDescent="0.35">
      <c r="A165" s="35"/>
    </row>
    <row r="166" spans="1:1" x14ac:dyDescent="0.35">
      <c r="A166" s="35"/>
    </row>
    <row r="167" spans="1:1" x14ac:dyDescent="0.35">
      <c r="A167" s="35"/>
    </row>
    <row r="168" spans="1:1" x14ac:dyDescent="0.35">
      <c r="A168" s="35"/>
    </row>
    <row r="169" spans="1:1" x14ac:dyDescent="0.35">
      <c r="A169" s="35"/>
    </row>
    <row r="170" spans="1:1" x14ac:dyDescent="0.35">
      <c r="A170" s="35"/>
    </row>
    <row r="171" spans="1:1" x14ac:dyDescent="0.35">
      <c r="A171" s="35"/>
    </row>
    <row r="172" spans="1:1" x14ac:dyDescent="0.35">
      <c r="A172" s="35"/>
    </row>
    <row r="173" spans="1:1" x14ac:dyDescent="0.35">
      <c r="A173" s="35"/>
    </row>
    <row r="174" spans="1:1" x14ac:dyDescent="0.35">
      <c r="A174" s="35"/>
    </row>
    <row r="175" spans="1:1" x14ac:dyDescent="0.35">
      <c r="A175" s="35"/>
    </row>
    <row r="176" spans="1:1" x14ac:dyDescent="0.35">
      <c r="A176" s="35"/>
    </row>
    <row r="177" spans="1:1" x14ac:dyDescent="0.35">
      <c r="A177" s="35"/>
    </row>
    <row r="178" spans="1:1" x14ac:dyDescent="0.35">
      <c r="A178" s="35"/>
    </row>
    <row r="179" spans="1:1" x14ac:dyDescent="0.35">
      <c r="A179" s="35"/>
    </row>
    <row r="180" spans="1:1" x14ac:dyDescent="0.35">
      <c r="A180" s="35"/>
    </row>
    <row r="181" spans="1:1" x14ac:dyDescent="0.35">
      <c r="A181" s="35"/>
    </row>
    <row r="182" spans="1:1" x14ac:dyDescent="0.35">
      <c r="A182" s="35"/>
    </row>
    <row r="183" spans="1:1" x14ac:dyDescent="0.35">
      <c r="A183" s="35"/>
    </row>
    <row r="184" spans="1:1" x14ac:dyDescent="0.35">
      <c r="A184" s="35"/>
    </row>
    <row r="185" spans="1:1" x14ac:dyDescent="0.35">
      <c r="A185" s="35"/>
    </row>
    <row r="186" spans="1:1" x14ac:dyDescent="0.35">
      <c r="A186" s="35"/>
    </row>
    <row r="187" spans="1:1" x14ac:dyDescent="0.35">
      <c r="A187" s="35"/>
    </row>
    <row r="188" spans="1:1" x14ac:dyDescent="0.35">
      <c r="A188" s="35"/>
    </row>
    <row r="189" spans="1:1" x14ac:dyDescent="0.35">
      <c r="A189" s="35"/>
    </row>
    <row r="190" spans="1:1" x14ac:dyDescent="0.35">
      <c r="A190" s="35"/>
    </row>
    <row r="191" spans="1:1" x14ac:dyDescent="0.35">
      <c r="A191" s="35"/>
    </row>
    <row r="192" spans="1:1" x14ac:dyDescent="0.35">
      <c r="A192" s="35"/>
    </row>
    <row r="193" spans="1:1" x14ac:dyDescent="0.35">
      <c r="A193" s="35"/>
    </row>
    <row r="194" spans="1:1" x14ac:dyDescent="0.35">
      <c r="A194" s="35"/>
    </row>
    <row r="195" spans="1:1" x14ac:dyDescent="0.35">
      <c r="A195" s="35"/>
    </row>
    <row r="196" spans="1:1" x14ac:dyDescent="0.35">
      <c r="A196" s="35"/>
    </row>
    <row r="197" spans="1:1" x14ac:dyDescent="0.35">
      <c r="A197" s="35"/>
    </row>
    <row r="198" spans="1:1" x14ac:dyDescent="0.35">
      <c r="A198" s="35"/>
    </row>
    <row r="199" spans="1:1" x14ac:dyDescent="0.35">
      <c r="A199" s="35"/>
    </row>
    <row r="200" spans="1:1" x14ac:dyDescent="0.35">
      <c r="A200" s="35"/>
    </row>
    <row r="201" spans="1:1" x14ac:dyDescent="0.35">
      <c r="A201" s="35"/>
    </row>
    <row r="202" spans="1:1" x14ac:dyDescent="0.35">
      <c r="A202" s="35"/>
    </row>
    <row r="203" spans="1:1" x14ac:dyDescent="0.35">
      <c r="A203" s="35"/>
    </row>
    <row r="204" spans="1:1" x14ac:dyDescent="0.35">
      <c r="A204" s="35"/>
    </row>
    <row r="205" spans="1:1" x14ac:dyDescent="0.35">
      <c r="A205" s="35"/>
    </row>
    <row r="206" spans="1:1" x14ac:dyDescent="0.35">
      <c r="A206" s="35"/>
    </row>
    <row r="207" spans="1:1" x14ac:dyDescent="0.35">
      <c r="A207" s="35"/>
    </row>
    <row r="208" spans="1:1" x14ac:dyDescent="0.35">
      <c r="A208" s="35"/>
    </row>
    <row r="209" spans="1:1" x14ac:dyDescent="0.35">
      <c r="A209" s="35"/>
    </row>
    <row r="210" spans="1:1" x14ac:dyDescent="0.35">
      <c r="A210" s="35"/>
    </row>
    <row r="211" spans="1:1" x14ac:dyDescent="0.35">
      <c r="A211" s="35"/>
    </row>
    <row r="212" spans="1:1" x14ac:dyDescent="0.35">
      <c r="A212" s="35"/>
    </row>
    <row r="213" spans="1:1" x14ac:dyDescent="0.35">
      <c r="A213" s="35"/>
    </row>
    <row r="214" spans="1:1" x14ac:dyDescent="0.35">
      <c r="A214" s="35"/>
    </row>
    <row r="215" spans="1:1" x14ac:dyDescent="0.35">
      <c r="A215" s="35"/>
    </row>
    <row r="216" spans="1:1" x14ac:dyDescent="0.35">
      <c r="A216" s="35"/>
    </row>
    <row r="217" spans="1:1" x14ac:dyDescent="0.35">
      <c r="A217" s="35"/>
    </row>
    <row r="218" spans="1:1" x14ac:dyDescent="0.35">
      <c r="A218" s="35"/>
    </row>
    <row r="219" spans="1:1" x14ac:dyDescent="0.35">
      <c r="A219" s="35"/>
    </row>
    <row r="220" spans="1:1" x14ac:dyDescent="0.35">
      <c r="A220" s="35"/>
    </row>
    <row r="221" spans="1:1" x14ac:dyDescent="0.35">
      <c r="A221" s="35"/>
    </row>
    <row r="222" spans="1:1" x14ac:dyDescent="0.35">
      <c r="A222" s="35"/>
    </row>
    <row r="223" spans="1:1" x14ac:dyDescent="0.35">
      <c r="A223" s="35"/>
    </row>
    <row r="224" spans="1:1" x14ac:dyDescent="0.35">
      <c r="A224" s="35"/>
    </row>
    <row r="225" spans="1:1" x14ac:dyDescent="0.35">
      <c r="A225" s="35"/>
    </row>
    <row r="226" spans="1:1" x14ac:dyDescent="0.35">
      <c r="A226" s="35"/>
    </row>
    <row r="227" spans="1:1" x14ac:dyDescent="0.35">
      <c r="A227" s="35"/>
    </row>
    <row r="228" spans="1:1" x14ac:dyDescent="0.35">
      <c r="A228" s="35"/>
    </row>
    <row r="229" spans="1:1" x14ac:dyDescent="0.35">
      <c r="A229" s="35"/>
    </row>
    <row r="230" spans="1:1" x14ac:dyDescent="0.35">
      <c r="A230" s="35"/>
    </row>
    <row r="231" spans="1:1" x14ac:dyDescent="0.35">
      <c r="A231" s="35"/>
    </row>
    <row r="232" spans="1:1" x14ac:dyDescent="0.35">
      <c r="A232" s="35"/>
    </row>
    <row r="233" spans="1:1" x14ac:dyDescent="0.35">
      <c r="A233" s="35"/>
    </row>
    <row r="234" spans="1:1" x14ac:dyDescent="0.35">
      <c r="A234" s="35"/>
    </row>
    <row r="235" spans="1:1" x14ac:dyDescent="0.35">
      <c r="A235" s="35"/>
    </row>
    <row r="236" spans="1:1" x14ac:dyDescent="0.35">
      <c r="A236" s="35"/>
    </row>
    <row r="237" spans="1:1" x14ac:dyDescent="0.35">
      <c r="A237" s="35"/>
    </row>
    <row r="238" spans="1:1" x14ac:dyDescent="0.35">
      <c r="A238" s="35"/>
    </row>
    <row r="239" spans="1:1" x14ac:dyDescent="0.35">
      <c r="A239" s="35"/>
    </row>
    <row r="240" spans="1:1" x14ac:dyDescent="0.35">
      <c r="A240" s="35"/>
    </row>
    <row r="241" spans="1:1" x14ac:dyDescent="0.35">
      <c r="A241" s="35"/>
    </row>
    <row r="242" spans="1:1" x14ac:dyDescent="0.35">
      <c r="A242" s="35"/>
    </row>
    <row r="243" spans="1:1" x14ac:dyDescent="0.35">
      <c r="A243" s="35"/>
    </row>
    <row r="244" spans="1:1" x14ac:dyDescent="0.35">
      <c r="A244" s="35"/>
    </row>
    <row r="245" spans="1:1" x14ac:dyDescent="0.35">
      <c r="A245" s="35"/>
    </row>
    <row r="246" spans="1:1" x14ac:dyDescent="0.35">
      <c r="A246" s="35"/>
    </row>
    <row r="247" spans="1:1" x14ac:dyDescent="0.35">
      <c r="A247" s="35"/>
    </row>
    <row r="248" spans="1:1" x14ac:dyDescent="0.35">
      <c r="A248" s="35"/>
    </row>
    <row r="249" spans="1:1" x14ac:dyDescent="0.35">
      <c r="A249" s="35"/>
    </row>
    <row r="250" spans="1:1" x14ac:dyDescent="0.35">
      <c r="A250" s="35"/>
    </row>
    <row r="251" spans="1:1" x14ac:dyDescent="0.35">
      <c r="A251" s="35"/>
    </row>
    <row r="252" spans="1:1" x14ac:dyDescent="0.35">
      <c r="A252" s="35"/>
    </row>
    <row r="253" spans="1:1" x14ac:dyDescent="0.35">
      <c r="A253" s="35"/>
    </row>
    <row r="254" spans="1:1" x14ac:dyDescent="0.35">
      <c r="A254" s="35"/>
    </row>
    <row r="255" spans="1:1" x14ac:dyDescent="0.35">
      <c r="A255" s="35"/>
    </row>
    <row r="256" spans="1:1" x14ac:dyDescent="0.35">
      <c r="A256" s="35"/>
    </row>
    <row r="257" spans="1:1" x14ac:dyDescent="0.35">
      <c r="A257" s="35"/>
    </row>
    <row r="258" spans="1:1" x14ac:dyDescent="0.35">
      <c r="A258" s="35"/>
    </row>
    <row r="259" spans="1:1" x14ac:dyDescent="0.35">
      <c r="A259" s="35"/>
    </row>
    <row r="260" spans="1:1" x14ac:dyDescent="0.35">
      <c r="A260" s="35"/>
    </row>
    <row r="261" spans="1:1" x14ac:dyDescent="0.35">
      <c r="A261" s="35"/>
    </row>
    <row r="262" spans="1:1" x14ac:dyDescent="0.35">
      <c r="A262" s="35"/>
    </row>
    <row r="263" spans="1:1" x14ac:dyDescent="0.35">
      <c r="A263" s="35"/>
    </row>
    <row r="264" spans="1:1" x14ac:dyDescent="0.35">
      <c r="A264" s="35"/>
    </row>
    <row r="265" spans="1:1" x14ac:dyDescent="0.35">
      <c r="A265" s="35"/>
    </row>
    <row r="266" spans="1:1" x14ac:dyDescent="0.35">
      <c r="A266" s="35"/>
    </row>
    <row r="267" spans="1:1" x14ac:dyDescent="0.35">
      <c r="A267" s="35"/>
    </row>
    <row r="268" spans="1:1" x14ac:dyDescent="0.35">
      <c r="A268" s="35"/>
    </row>
    <row r="269" spans="1:1" x14ac:dyDescent="0.35">
      <c r="A269" s="35"/>
    </row>
    <row r="270" spans="1:1" x14ac:dyDescent="0.35">
      <c r="A270" s="35"/>
    </row>
    <row r="271" spans="1:1" x14ac:dyDescent="0.35">
      <c r="A271" s="35"/>
    </row>
    <row r="272" spans="1:1" x14ac:dyDescent="0.35">
      <c r="A272" s="35"/>
    </row>
    <row r="273" spans="1:1" x14ac:dyDescent="0.35">
      <c r="A273" s="35"/>
    </row>
    <row r="274" spans="1:1" x14ac:dyDescent="0.35">
      <c r="A274" s="35"/>
    </row>
    <row r="275" spans="1:1" x14ac:dyDescent="0.35">
      <c r="A275" s="35"/>
    </row>
    <row r="276" spans="1:1" x14ac:dyDescent="0.35">
      <c r="A276" s="35"/>
    </row>
    <row r="277" spans="1:1" x14ac:dyDescent="0.35">
      <c r="A277" s="35"/>
    </row>
    <row r="278" spans="1:1" x14ac:dyDescent="0.35">
      <c r="A278" s="35"/>
    </row>
    <row r="279" spans="1:1" x14ac:dyDescent="0.35">
      <c r="A279" s="35"/>
    </row>
    <row r="280" spans="1:1" x14ac:dyDescent="0.35">
      <c r="A280" s="35"/>
    </row>
    <row r="281" spans="1:1" x14ac:dyDescent="0.35">
      <c r="A281" s="35"/>
    </row>
    <row r="282" spans="1:1" x14ac:dyDescent="0.35">
      <c r="A282" s="35"/>
    </row>
    <row r="283" spans="1:1" x14ac:dyDescent="0.35">
      <c r="A283" s="35"/>
    </row>
    <row r="284" spans="1:1" x14ac:dyDescent="0.35">
      <c r="A284" s="35"/>
    </row>
    <row r="285" spans="1:1" x14ac:dyDescent="0.35">
      <c r="A285" s="35"/>
    </row>
    <row r="286" spans="1:1" x14ac:dyDescent="0.35">
      <c r="A286" s="35"/>
    </row>
    <row r="287" spans="1:1" x14ac:dyDescent="0.35">
      <c r="A287" s="35"/>
    </row>
    <row r="288" spans="1:1" x14ac:dyDescent="0.35">
      <c r="A288" s="35"/>
    </row>
    <row r="289" spans="1:1" x14ac:dyDescent="0.35">
      <c r="A289" s="35"/>
    </row>
    <row r="290" spans="1:1" x14ac:dyDescent="0.35">
      <c r="A290" s="35"/>
    </row>
    <row r="291" spans="1:1" x14ac:dyDescent="0.35">
      <c r="A291" s="35"/>
    </row>
    <row r="292" spans="1:1" x14ac:dyDescent="0.35">
      <c r="A292" s="35"/>
    </row>
    <row r="293" spans="1:1" x14ac:dyDescent="0.35">
      <c r="A293" s="35"/>
    </row>
    <row r="294" spans="1:1" x14ac:dyDescent="0.35">
      <c r="A294" s="35"/>
    </row>
    <row r="295" spans="1:1" x14ac:dyDescent="0.35">
      <c r="A295" s="35"/>
    </row>
    <row r="296" spans="1:1" x14ac:dyDescent="0.35">
      <c r="A296" s="35"/>
    </row>
    <row r="297" spans="1:1" x14ac:dyDescent="0.35">
      <c r="A297" s="35"/>
    </row>
    <row r="298" spans="1:1" x14ac:dyDescent="0.35">
      <c r="A298" s="35"/>
    </row>
    <row r="299" spans="1:1" x14ac:dyDescent="0.35">
      <c r="A299" s="35"/>
    </row>
    <row r="300" spans="1:1" x14ac:dyDescent="0.35">
      <c r="A300" s="35"/>
    </row>
    <row r="301" spans="1:1" x14ac:dyDescent="0.35">
      <c r="A301" s="35"/>
    </row>
    <row r="302" spans="1:1" x14ac:dyDescent="0.35">
      <c r="A302" s="35"/>
    </row>
    <row r="303" spans="1:1" x14ac:dyDescent="0.35">
      <c r="A303" s="35"/>
    </row>
    <row r="304" spans="1:1" x14ac:dyDescent="0.35">
      <c r="A304" s="35"/>
    </row>
    <row r="305" spans="1:1" x14ac:dyDescent="0.35">
      <c r="A305" s="35"/>
    </row>
    <row r="306" spans="1:1" x14ac:dyDescent="0.35">
      <c r="A306" s="35"/>
    </row>
    <row r="307" spans="1:1" x14ac:dyDescent="0.35">
      <c r="A307" s="35"/>
    </row>
    <row r="308" spans="1:1" x14ac:dyDescent="0.35">
      <c r="A308" s="35"/>
    </row>
    <row r="309" spans="1:1" x14ac:dyDescent="0.35">
      <c r="A309" s="35"/>
    </row>
    <row r="310" spans="1:1" x14ac:dyDescent="0.35">
      <c r="A310" s="35"/>
    </row>
    <row r="311" spans="1:1" x14ac:dyDescent="0.35">
      <c r="A311" s="35"/>
    </row>
    <row r="312" spans="1:1" x14ac:dyDescent="0.35">
      <c r="A312" s="35"/>
    </row>
    <row r="313" spans="1:1" x14ac:dyDescent="0.35">
      <c r="A313" s="35"/>
    </row>
    <row r="314" spans="1:1" x14ac:dyDescent="0.35">
      <c r="A314" s="35"/>
    </row>
    <row r="315" spans="1:1" x14ac:dyDescent="0.35">
      <c r="A315" s="35"/>
    </row>
    <row r="316" spans="1:1" x14ac:dyDescent="0.35">
      <c r="A316" s="35"/>
    </row>
    <row r="317" spans="1:1" x14ac:dyDescent="0.35">
      <c r="A317" s="35"/>
    </row>
    <row r="318" spans="1:1" x14ac:dyDescent="0.35">
      <c r="A318" s="35"/>
    </row>
    <row r="319" spans="1:1" x14ac:dyDescent="0.35">
      <c r="A319" s="35"/>
    </row>
    <row r="320" spans="1:1" x14ac:dyDescent="0.35">
      <c r="A320" s="35"/>
    </row>
    <row r="321" spans="1:1" x14ac:dyDescent="0.35">
      <c r="A321" s="35"/>
    </row>
    <row r="322" spans="1:1" x14ac:dyDescent="0.35">
      <c r="A322" s="35"/>
    </row>
    <row r="323" spans="1:1" x14ac:dyDescent="0.35">
      <c r="A323" s="35"/>
    </row>
    <row r="324" spans="1:1" x14ac:dyDescent="0.35">
      <c r="A324" s="35"/>
    </row>
  </sheetData>
  <autoFilter ref="A16:AJ49" xr:uid="{00000000-0001-0000-0100-000000000000}"/>
  <mergeCells count="24">
    <mergeCell ref="A5:E5"/>
    <mergeCell ref="A14:Y15"/>
    <mergeCell ref="F12:J12"/>
    <mergeCell ref="F13:J13"/>
    <mergeCell ref="A9:E9"/>
    <mergeCell ref="A11:E11"/>
    <mergeCell ref="A12:E12"/>
    <mergeCell ref="A13:E13"/>
    <mergeCell ref="A1:J2"/>
    <mergeCell ref="K1:Y13"/>
    <mergeCell ref="A6:E6"/>
    <mergeCell ref="A7:E7"/>
    <mergeCell ref="A8:E8"/>
    <mergeCell ref="A10:J10"/>
    <mergeCell ref="F3:J3"/>
    <mergeCell ref="F4:J4"/>
    <mergeCell ref="F5:J5"/>
    <mergeCell ref="F6:J6"/>
    <mergeCell ref="F7:J7"/>
    <mergeCell ref="F8:J8"/>
    <mergeCell ref="F9:J9"/>
    <mergeCell ref="F11:J11"/>
    <mergeCell ref="A3:E3"/>
    <mergeCell ref="A4:E4"/>
  </mergeCells>
  <dataValidations count="11">
    <dataValidation allowBlank="1" showInputMessage="1" showErrorMessage="1" prompt="If &quot;Other&quot; was entered in previous column, please describe project status." sqref="L17:L103" xr:uid="{9303C1D9-9BAD-4B27-BBF0-5EACCB88B861}"/>
    <dataValidation allowBlank="1" showInputMessage="1" showErrorMessage="1" prompt="Examples: ecosystem services benefits, sustainability, outreach, environmental justice, sustainability, resiliency, or research" sqref="J17:J103" xr:uid="{C5206A16-D42B-42EE-AC56-E2AB063FFD5F}"/>
    <dataValidation allowBlank="1" showInputMessage="1" showErrorMessage="1" prompt="Examples include:_x000a_• Managing organization or local government_x000a_• Names of partners: local governments, organizations, etc. " sqref="H17:H103" xr:uid="{E764EEAD-F660-4E33-834F-4AC7CF6F7619}"/>
    <dataValidation allowBlank="1" showInputMessage="1" showErrorMessage="1" prompt="Please enter coordinates in separate columns if appropriate for the project type; may be the midpoint for projects covering large areas like parks; a narrative description of location may also be included in the project description (see last column)" sqref="F17:G103" xr:uid="{CA18ECF6-C5A7-4FCE-A578-67FBA5F5689C}"/>
    <dataValidation allowBlank="1" showInputMessage="1" showErrorMessage="1" prompt="Examples include: _x000a_• Acres conserved_x000a_• People reached_x000a_• Septic systems pumped" sqref="V17:V103" xr:uid="{990C0CF4-DBF4-43DD-BDBF-91BE25A786E9}"/>
    <dataValidation allowBlank="1" showInputMessage="1" showErrorMessage="1" prompt="Calculated using columns P (Cash expended) and Q (In-Kind expended)" sqref="F6:J6" xr:uid="{2435636B-EEAC-4C5B-881A-4B3662463816}"/>
    <dataValidation allowBlank="1" showInputMessage="1" showErrorMessage="1" prompt="If &quot;Other&quot; was selected for column T, provide additional information here." sqref="U18:U1048576" xr:uid="{3309EAB6-4F15-4CE2-8F09-F014209B520C}"/>
    <dataValidation allowBlank="1" showInputMessage="1" showErrorMessage="1" prompt="If &quot;Other&quot; was selected in previous column, provide additional information here." sqref="U17" xr:uid="{C408D1D9-086A-4AFD-A02F-DA62B3593D24}"/>
    <dataValidation type="date" allowBlank="1" showInputMessage="1" showErrorMessage="1" sqref="W104:W1048576" xr:uid="{63436AF4-D9EC-4FC8-8846-D48EEE771713}">
      <formula1>1</formula1>
      <formula2>44561</formula2>
    </dataValidation>
    <dataValidation allowBlank="1" showInputMessage="1" showErrorMessage="1" prompt="For SCMs with indefinite O&amp;M activities, enter &quot;on-going&quot;" sqref="M17:M1048576" xr:uid="{DB56DABE-34AC-48F5-8033-8EE886DCBB78}"/>
    <dataValidation type="date" allowBlank="1" showInputMessage="1" showErrorMessage="1" sqref="W17:W103" xr:uid="{77F3C443-BC64-40D4-B833-AF86DE618BE1}">
      <formula1>1</formula1>
      <formula2>73415</formula2>
    </dataValidation>
  </dataValidations>
  <hyperlinks>
    <hyperlink ref="F12" r:id="rId1" xr:uid="{471AB838-2AC7-4EE0-9F4E-74AE51E58218}"/>
  </hyperlinks>
  <pageMargins left="0.25" right="0.25" top="0.5" bottom="0.5" header="0.3" footer="0.3"/>
  <pageSetup paperSize="5" orientation="landscape" cellComments="asDisplayed" r:id="rId2"/>
  <headerFooter>
    <oddHeader>&amp;L&amp;F</oddHeader>
    <oddFooter>&amp;L&amp;P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prompt="Select Yes/No" xr:uid="{DF3A02CF-5BF1-4B6B-9554-F4A839E40CCF}">
          <x14:formula1>
            <xm:f>'Lookup Tables'!$C$2:$C$3</xm:f>
          </x14:formula1>
          <xm:sqref>F9</xm:sqref>
        </x14:dataValidation>
        <x14:dataValidation type="list" allowBlank="1" showInputMessage="1" showErrorMessage="1" prompt="Select One" xr:uid="{3FE66F69-6C2D-49E6-8F13-3E96E4D31A9F}">
          <x14:formula1>
            <xm:f>'Lookup Tables'!$E$2:$E$5</xm:f>
          </x14:formula1>
          <xm:sqref>D17:D103</xm:sqref>
        </x14:dataValidation>
        <x14:dataValidation type="list" allowBlank="1" showInputMessage="1" showErrorMessage="1" prompt="Select One" xr:uid="{3EF5C43D-9030-4D13-AA42-8DDF8EA6010E}">
          <x14:formula1>
            <xm:f>'Lookup Tables'!$L$2:$L$6</xm:f>
          </x14:formula1>
          <xm:sqref>I17:I103</xm:sqref>
        </x14:dataValidation>
        <x14:dataValidation type="list" allowBlank="1" showInputMessage="1" showErrorMessage="1" prompt="Select from List of Eligible Practices. For more information and guidelines regarding these activities, refer to the IAIA Program Document" xr:uid="{F0ED0294-9361-4A63-A99C-678F32402DBC}">
          <x14:formula1>
            <xm:f>'Lookup Tables'!$A$2:$A$13</xm:f>
          </x14:formula1>
          <xm:sqref>C17:C103</xm:sqref>
        </x14:dataValidation>
        <x14:dataValidation type="list" allowBlank="1" showInputMessage="1" showErrorMessage="1" prompt="Select One" xr:uid="{33BBBFE1-A61C-4E0F-8251-0B6DE001B07E}">
          <x14:formula1>
            <xm:f>'Lookup Tables'!$P$2:$P$5</xm:f>
          </x14:formula1>
          <xm:sqref>T17:T103</xm:sqref>
        </x14:dataValidation>
        <x14:dataValidation type="list" allowBlank="1" showInputMessage="1" showErrorMessage="1" prompt="Select One" xr:uid="{1052A938-2FC0-49E9-9016-E8440DD1A65C}">
          <x14:formula1>
            <xm:f>'Lookup Tables'!$G$2:$G$7</xm:f>
          </x14:formula1>
          <xm:sqref>E17:E103</xm:sqref>
        </x14:dataValidation>
        <x14:dataValidation type="list" allowBlank="1" showInputMessage="1" showErrorMessage="1" prompt="Select One" xr:uid="{B80E0FA1-04D0-4DAC-A665-8EC27827022F}">
          <x14:formula1>
            <xm:f>'Lookup Tables'!$N$2:$N$7</xm:f>
          </x14:formula1>
          <xm:sqref>K17:K1048576</xm:sqref>
        </x14:dataValidation>
        <x14:dataValidation type="list" allowBlank="1" showInputMessage="1" showErrorMessage="1" prompt="Select One" xr:uid="{5CAB8F61-B067-41DF-8341-FC3422D3B6B5}">
          <x14:formula1>
            <xm:f>'Lookup Tables'!$I$2:$I$15</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2B79-B930-4252-AEF5-5BBBBC5F61CF}">
  <dimension ref="A1:F43"/>
  <sheetViews>
    <sheetView topLeftCell="A25" zoomScale="130" zoomScaleNormal="130" workbookViewId="0">
      <selection activeCell="D31" sqref="D31"/>
    </sheetView>
  </sheetViews>
  <sheetFormatPr defaultRowHeight="12.5" x14ac:dyDescent="0.35"/>
  <cols>
    <col min="1" max="1" width="66.5546875" bestFit="1" customWidth="1"/>
    <col min="2" max="2" width="16.21875" customWidth="1"/>
    <col min="3" max="3" width="13.5546875" bestFit="1" customWidth="1"/>
    <col min="4" max="4" width="11" bestFit="1" customWidth="1"/>
  </cols>
  <sheetData>
    <row r="1" spans="1:2" x14ac:dyDescent="0.35">
      <c r="A1" s="37" t="s">
        <v>248</v>
      </c>
      <c r="B1" t="s">
        <v>271</v>
      </c>
    </row>
    <row r="2" spans="1:2" x14ac:dyDescent="0.35">
      <c r="A2" s="38" t="s">
        <v>44</v>
      </c>
      <c r="B2" s="39">
        <v>2</v>
      </c>
    </row>
    <row r="3" spans="1:2" x14ac:dyDescent="0.35">
      <c r="A3" s="38" t="s">
        <v>16</v>
      </c>
      <c r="B3" s="39">
        <v>8</v>
      </c>
    </row>
    <row r="4" spans="1:2" x14ac:dyDescent="0.35">
      <c r="A4" s="38" t="s">
        <v>37</v>
      </c>
      <c r="B4" s="39">
        <v>4</v>
      </c>
    </row>
    <row r="5" spans="1:2" x14ac:dyDescent="0.35">
      <c r="A5" s="38" t="s">
        <v>39</v>
      </c>
      <c r="B5" s="39">
        <v>3</v>
      </c>
    </row>
    <row r="6" spans="1:2" x14ac:dyDescent="0.35">
      <c r="A6" s="38" t="s">
        <v>29</v>
      </c>
      <c r="B6" s="39">
        <v>4</v>
      </c>
    </row>
    <row r="7" spans="1:2" x14ac:dyDescent="0.35">
      <c r="A7" s="38" t="s">
        <v>42</v>
      </c>
      <c r="B7" s="39">
        <v>1</v>
      </c>
    </row>
    <row r="8" spans="1:2" x14ac:dyDescent="0.35">
      <c r="A8" s="38" t="s">
        <v>41</v>
      </c>
      <c r="B8" s="39">
        <v>1</v>
      </c>
    </row>
    <row r="9" spans="1:2" x14ac:dyDescent="0.35">
      <c r="A9" s="38" t="s">
        <v>9</v>
      </c>
      <c r="B9" s="39">
        <v>8</v>
      </c>
    </row>
    <row r="10" spans="1:2" x14ac:dyDescent="0.35">
      <c r="A10" s="38" t="s">
        <v>23</v>
      </c>
      <c r="B10" s="39">
        <v>2</v>
      </c>
    </row>
    <row r="11" spans="1:2" x14ac:dyDescent="0.35">
      <c r="A11" s="38" t="s">
        <v>249</v>
      </c>
      <c r="B11" s="39">
        <v>33</v>
      </c>
    </row>
    <row r="17" spans="1:6" x14ac:dyDescent="0.35">
      <c r="A17" t="s">
        <v>270</v>
      </c>
      <c r="B17" t="s">
        <v>268</v>
      </c>
      <c r="C17" t="s">
        <v>269</v>
      </c>
      <c r="D17" t="s">
        <v>275</v>
      </c>
    </row>
    <row r="18" spans="1:6" x14ac:dyDescent="0.35">
      <c r="A18" t="s">
        <v>64</v>
      </c>
      <c r="B18" s="13">
        <v>88968</v>
      </c>
      <c r="C18" s="40">
        <v>1973492.9</v>
      </c>
      <c r="D18" s="61">
        <f>C18-B18</f>
        <v>1884524.9</v>
      </c>
      <c r="F18" t="s">
        <v>72</v>
      </c>
    </row>
    <row r="19" spans="1:6" x14ac:dyDescent="0.35">
      <c r="A19" t="s">
        <v>73</v>
      </c>
      <c r="B19" s="13">
        <v>466081</v>
      </c>
      <c r="C19" s="40">
        <v>1745485</v>
      </c>
      <c r="D19" s="61">
        <f t="shared" ref="D19:D31" si="0">C19-B19</f>
        <v>1279404</v>
      </c>
      <c r="F19" t="s">
        <v>60</v>
      </c>
    </row>
    <row r="20" spans="1:6" x14ac:dyDescent="0.35">
      <c r="A20" t="s">
        <v>60</v>
      </c>
      <c r="B20" s="13">
        <v>337587</v>
      </c>
      <c r="C20" s="40">
        <v>960267.83</v>
      </c>
      <c r="D20" s="61">
        <f t="shared" si="0"/>
        <v>622680.82999999996</v>
      </c>
      <c r="F20" t="s">
        <v>73</v>
      </c>
    </row>
    <row r="21" spans="1:6" x14ac:dyDescent="0.35">
      <c r="A21" t="s">
        <v>65</v>
      </c>
      <c r="B21" s="13">
        <v>161943</v>
      </c>
      <c r="C21" s="40">
        <v>342877.74</v>
      </c>
      <c r="D21" s="61">
        <f t="shared" si="0"/>
        <v>180934.74</v>
      </c>
      <c r="F21" t="s">
        <v>66</v>
      </c>
    </row>
    <row r="22" spans="1:6" x14ac:dyDescent="0.35">
      <c r="A22" t="s">
        <v>66</v>
      </c>
      <c r="B22" s="13">
        <v>133300</v>
      </c>
      <c r="C22" s="40">
        <v>148394</v>
      </c>
      <c r="D22" s="61">
        <f t="shared" si="0"/>
        <v>15094</v>
      </c>
      <c r="F22" t="s">
        <v>61</v>
      </c>
    </row>
    <row r="23" spans="1:6" x14ac:dyDescent="0.35">
      <c r="A23" t="s">
        <v>63</v>
      </c>
      <c r="B23" s="13">
        <v>114394</v>
      </c>
      <c r="C23" s="40">
        <v>114394</v>
      </c>
      <c r="D23" s="61">
        <f t="shared" si="0"/>
        <v>0</v>
      </c>
      <c r="F23" t="s">
        <v>62</v>
      </c>
    </row>
    <row r="24" spans="1:6" x14ac:dyDescent="0.35">
      <c r="A24" t="s">
        <v>62</v>
      </c>
      <c r="B24" s="13">
        <v>100453</v>
      </c>
      <c r="C24" s="40">
        <v>100453</v>
      </c>
      <c r="D24" s="61">
        <f t="shared" si="0"/>
        <v>0</v>
      </c>
      <c r="F24" t="s">
        <v>65</v>
      </c>
    </row>
    <row r="25" spans="1:6" x14ac:dyDescent="0.35">
      <c r="A25" t="s">
        <v>71</v>
      </c>
      <c r="B25" s="13">
        <v>34221</v>
      </c>
      <c r="C25" s="40">
        <v>41870.699999999997</v>
      </c>
      <c r="D25" s="61">
        <f t="shared" si="0"/>
        <v>7649.6999999999971</v>
      </c>
      <c r="F25" t="s">
        <v>63</v>
      </c>
    </row>
    <row r="26" spans="1:6" x14ac:dyDescent="0.35">
      <c r="A26" t="s">
        <v>70</v>
      </c>
      <c r="B26" s="13">
        <v>23393</v>
      </c>
      <c r="C26" s="40">
        <v>23393</v>
      </c>
      <c r="D26" s="61">
        <f t="shared" si="0"/>
        <v>0</v>
      </c>
      <c r="F26" t="s">
        <v>70</v>
      </c>
    </row>
    <row r="27" spans="1:6" x14ac:dyDescent="0.35">
      <c r="A27" t="s">
        <v>61</v>
      </c>
      <c r="B27" s="13">
        <v>19058</v>
      </c>
      <c r="C27" s="40">
        <v>19058</v>
      </c>
      <c r="D27" s="61">
        <f t="shared" si="0"/>
        <v>0</v>
      </c>
      <c r="F27" t="s">
        <v>71</v>
      </c>
    </row>
    <row r="28" spans="1:6" x14ac:dyDescent="0.35">
      <c r="A28" t="s">
        <v>72</v>
      </c>
      <c r="B28" s="13">
        <v>16926</v>
      </c>
      <c r="C28" s="40">
        <v>16926</v>
      </c>
      <c r="D28" s="61">
        <f t="shared" si="0"/>
        <v>0</v>
      </c>
      <c r="F28" t="s">
        <v>123</v>
      </c>
    </row>
    <row r="29" spans="1:6" x14ac:dyDescent="0.35">
      <c r="A29" t="s">
        <v>74</v>
      </c>
      <c r="B29" s="13">
        <v>13692</v>
      </c>
      <c r="C29" s="40">
        <v>13692</v>
      </c>
      <c r="D29" s="61">
        <f t="shared" si="0"/>
        <v>0</v>
      </c>
      <c r="F29" t="s">
        <v>74</v>
      </c>
    </row>
    <row r="30" spans="1:6" x14ac:dyDescent="0.35">
      <c r="A30" t="s">
        <v>123</v>
      </c>
      <c r="B30" s="13">
        <v>11605</v>
      </c>
      <c r="C30" s="40">
        <v>11605</v>
      </c>
      <c r="D30" s="61">
        <f t="shared" si="0"/>
        <v>0</v>
      </c>
      <c r="F30" t="s">
        <v>64</v>
      </c>
    </row>
    <row r="31" spans="1:6" x14ac:dyDescent="0.35">
      <c r="A31" t="s">
        <v>249</v>
      </c>
      <c r="B31" s="13">
        <f>SUM(B18:B30)</f>
        <v>1521621</v>
      </c>
      <c r="C31" s="40">
        <v>5511909.1699999999</v>
      </c>
      <c r="D31" s="61">
        <f t="shared" si="0"/>
        <v>3990288.17</v>
      </c>
      <c r="F31" t="s">
        <v>128</v>
      </c>
    </row>
    <row r="33" spans="1:3" x14ac:dyDescent="0.35">
      <c r="A33" t="s">
        <v>248</v>
      </c>
      <c r="B33" t="s">
        <v>269</v>
      </c>
      <c r="C33" t="s">
        <v>272</v>
      </c>
    </row>
    <row r="34" spans="1:3" x14ac:dyDescent="0.35">
      <c r="A34" t="s">
        <v>39</v>
      </c>
      <c r="B34" s="40">
        <v>3951898</v>
      </c>
      <c r="C34" s="41">
        <v>3</v>
      </c>
    </row>
    <row r="35" spans="1:3" x14ac:dyDescent="0.35">
      <c r="A35" t="s">
        <v>16</v>
      </c>
      <c r="B35" s="40">
        <v>964728.62</v>
      </c>
      <c r="C35" s="41">
        <v>8</v>
      </c>
    </row>
    <row r="36" spans="1:3" x14ac:dyDescent="0.35">
      <c r="A36" t="s">
        <v>9</v>
      </c>
      <c r="B36" s="40">
        <v>237179.05</v>
      </c>
      <c r="C36" s="41">
        <v>8</v>
      </c>
    </row>
    <row r="37" spans="1:3" x14ac:dyDescent="0.35">
      <c r="A37" t="s">
        <v>273</v>
      </c>
      <c r="B37" s="40">
        <v>162086</v>
      </c>
      <c r="C37" s="41">
        <v>2</v>
      </c>
    </row>
    <row r="38" spans="1:3" x14ac:dyDescent="0.35">
      <c r="A38" t="s">
        <v>37</v>
      </c>
      <c r="B38" s="40">
        <v>152377</v>
      </c>
      <c r="C38" s="41">
        <v>4</v>
      </c>
    </row>
    <row r="39" spans="1:3" x14ac:dyDescent="0.35">
      <c r="A39" t="s">
        <v>29</v>
      </c>
      <c r="B39" s="40">
        <v>21337.9</v>
      </c>
      <c r="C39" s="41">
        <v>4</v>
      </c>
    </row>
    <row r="40" spans="1:3" x14ac:dyDescent="0.35">
      <c r="A40" t="s">
        <v>23</v>
      </c>
      <c r="B40" s="40">
        <v>14073.7</v>
      </c>
      <c r="C40" s="41">
        <v>2</v>
      </c>
    </row>
    <row r="41" spans="1:3" x14ac:dyDescent="0.35">
      <c r="A41" t="s">
        <v>42</v>
      </c>
      <c r="B41" s="40">
        <v>4846.0600000000004</v>
      </c>
      <c r="C41" s="41">
        <v>1</v>
      </c>
    </row>
    <row r="42" spans="1:3" x14ac:dyDescent="0.35">
      <c r="A42" t="s">
        <v>41</v>
      </c>
      <c r="B42" s="40">
        <v>3382.84</v>
      </c>
      <c r="C42" s="41">
        <v>1</v>
      </c>
    </row>
    <row r="43" spans="1:3" x14ac:dyDescent="0.35">
      <c r="A43" t="s">
        <v>249</v>
      </c>
      <c r="B43" s="40">
        <v>5511909.1699999999</v>
      </c>
      <c r="C43" s="41">
        <f>SUM(C34:C42)</f>
        <v>33</v>
      </c>
    </row>
  </sheetData>
  <sortState xmlns:xlrd2="http://schemas.microsoft.com/office/spreadsheetml/2017/richdata2" ref="A34:B42">
    <sortCondition descending="1" ref="B34:B4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74D8-8E0E-452D-897D-5875B3910418}">
  <dimension ref="A1:X4"/>
  <sheetViews>
    <sheetView zoomScale="130" zoomScaleNormal="130" workbookViewId="0">
      <selection sqref="A1:X2"/>
    </sheetView>
  </sheetViews>
  <sheetFormatPr defaultRowHeight="12.5" x14ac:dyDescent="0.35"/>
  <cols>
    <col min="1" max="2" width="18.33203125" customWidth="1"/>
    <col min="3" max="3" width="93.33203125" customWidth="1"/>
    <col min="4" max="4" width="77.6640625" customWidth="1"/>
    <col min="5" max="8" width="18.33203125" customWidth="1"/>
    <col min="9" max="9" width="25.109375" customWidth="1"/>
    <col min="10" max="10" width="48.77734375" customWidth="1"/>
    <col min="11" max="24" width="18.33203125" customWidth="1"/>
  </cols>
  <sheetData>
    <row r="1" spans="1:24" s="10" customFormat="1" x14ac:dyDescent="0.35">
      <c r="A1" s="60" t="s">
        <v>77</v>
      </c>
      <c r="B1" s="60"/>
      <c r="C1" s="60"/>
      <c r="D1" s="60"/>
      <c r="E1" s="60"/>
      <c r="F1" s="60"/>
      <c r="G1" s="60"/>
      <c r="H1" s="60"/>
      <c r="I1" s="60"/>
      <c r="J1" s="60"/>
      <c r="K1" s="60"/>
      <c r="L1" s="60"/>
      <c r="M1" s="60"/>
      <c r="N1" s="60"/>
      <c r="O1" s="60"/>
      <c r="P1" s="60"/>
      <c r="Q1" s="60"/>
      <c r="R1" s="60"/>
      <c r="S1" s="60"/>
      <c r="T1" s="60"/>
      <c r="U1" s="60"/>
      <c r="V1" s="60"/>
      <c r="W1" s="60"/>
      <c r="X1" s="60"/>
    </row>
    <row r="2" spans="1:24" s="10" customFormat="1" ht="13" thickBot="1" x14ac:dyDescent="0.4">
      <c r="A2" s="57"/>
      <c r="B2" s="57"/>
      <c r="C2" s="57"/>
      <c r="D2" s="57"/>
      <c r="E2" s="57"/>
      <c r="F2" s="57"/>
      <c r="G2" s="57"/>
      <c r="H2" s="57"/>
      <c r="I2" s="57"/>
      <c r="J2" s="57"/>
      <c r="K2" s="57"/>
      <c r="L2" s="57"/>
      <c r="M2" s="57"/>
      <c r="N2" s="57"/>
      <c r="O2" s="57"/>
      <c r="P2" s="57"/>
      <c r="Q2" s="57"/>
      <c r="R2" s="57"/>
      <c r="S2" s="57"/>
      <c r="T2" s="57"/>
      <c r="U2" s="57"/>
      <c r="V2" s="57"/>
      <c r="W2" s="57"/>
      <c r="X2" s="57"/>
    </row>
    <row r="3" spans="1:24" s="11" customFormat="1" ht="70.5" customHeight="1" x14ac:dyDescent="0.35">
      <c r="A3" s="16" t="s">
        <v>79</v>
      </c>
      <c r="B3" s="1" t="s">
        <v>54</v>
      </c>
      <c r="C3" s="2" t="s">
        <v>53</v>
      </c>
      <c r="D3" s="2" t="s">
        <v>4</v>
      </c>
      <c r="E3" s="14" t="s">
        <v>75</v>
      </c>
      <c r="F3" s="1" t="s">
        <v>89</v>
      </c>
      <c r="G3" s="15" t="s">
        <v>90</v>
      </c>
      <c r="H3" s="1" t="s">
        <v>55</v>
      </c>
      <c r="I3" s="2" t="s">
        <v>52</v>
      </c>
      <c r="J3" s="1" t="s">
        <v>83</v>
      </c>
      <c r="K3" s="2" t="s">
        <v>56</v>
      </c>
      <c r="L3" s="1" t="s">
        <v>76</v>
      </c>
      <c r="M3" s="1" t="s">
        <v>108</v>
      </c>
      <c r="N3" s="1" t="s">
        <v>94</v>
      </c>
      <c r="O3" s="1" t="s">
        <v>104</v>
      </c>
      <c r="P3" s="1" t="s">
        <v>102</v>
      </c>
      <c r="Q3" s="1" t="s">
        <v>105</v>
      </c>
      <c r="R3" s="1" t="s">
        <v>118</v>
      </c>
      <c r="S3" s="1" t="s">
        <v>119</v>
      </c>
      <c r="T3" s="2" t="s">
        <v>57</v>
      </c>
      <c r="U3" s="1" t="s">
        <v>58</v>
      </c>
      <c r="V3" s="1" t="s">
        <v>82</v>
      </c>
      <c r="W3" s="1" t="s">
        <v>51</v>
      </c>
      <c r="X3" s="1" t="s">
        <v>59</v>
      </c>
    </row>
    <row r="4" spans="1:24" s="30" customFormat="1" ht="382" customHeight="1" x14ac:dyDescent="0.35">
      <c r="A4" s="28" t="s">
        <v>113</v>
      </c>
      <c r="B4" s="28" t="s">
        <v>85</v>
      </c>
      <c r="C4" s="29" t="s">
        <v>115</v>
      </c>
      <c r="D4" s="29" t="s">
        <v>114</v>
      </c>
      <c r="E4" s="31" t="s">
        <v>86</v>
      </c>
      <c r="F4" s="28" t="s">
        <v>87</v>
      </c>
      <c r="G4" s="28" t="s">
        <v>88</v>
      </c>
      <c r="H4" s="28" t="s">
        <v>91</v>
      </c>
      <c r="I4" s="28" t="s">
        <v>107</v>
      </c>
      <c r="J4" s="28" t="s">
        <v>122</v>
      </c>
      <c r="K4" s="28" t="s">
        <v>111</v>
      </c>
      <c r="L4" s="28" t="s">
        <v>92</v>
      </c>
      <c r="M4" s="29" t="s">
        <v>109</v>
      </c>
      <c r="N4" s="29" t="s">
        <v>93</v>
      </c>
      <c r="O4" s="29" t="s">
        <v>95</v>
      </c>
      <c r="P4" s="29" t="s">
        <v>96</v>
      </c>
      <c r="Q4" s="29" t="s">
        <v>97</v>
      </c>
      <c r="R4" s="29" t="s">
        <v>120</v>
      </c>
      <c r="S4" s="29" t="s">
        <v>121</v>
      </c>
      <c r="T4" s="29" t="s">
        <v>98</v>
      </c>
      <c r="U4" s="29" t="s">
        <v>99</v>
      </c>
      <c r="V4" s="29" t="s">
        <v>100</v>
      </c>
      <c r="W4" s="29" t="s">
        <v>101</v>
      </c>
      <c r="X4" s="29" t="s">
        <v>103</v>
      </c>
    </row>
  </sheetData>
  <mergeCells count="1">
    <mergeCell ref="A1:X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5ACDA-9B3B-4B02-8A8B-76DB44B0FEA7}">
  <dimension ref="A1:W15"/>
  <sheetViews>
    <sheetView workbookViewId="0">
      <selection activeCell="I2" sqref="I2:J15"/>
    </sheetView>
  </sheetViews>
  <sheetFormatPr defaultColWidth="8.88671875" defaultRowHeight="12.5" x14ac:dyDescent="0.35"/>
  <cols>
    <col min="1" max="1" width="29.5546875" style="7" customWidth="1"/>
    <col min="2" max="2" width="2.88671875" customWidth="1"/>
    <col min="4" max="4" width="3.88671875" customWidth="1"/>
    <col min="5" max="5" width="16.109375" style="7" customWidth="1"/>
    <col min="6" max="6" width="4.109375" customWidth="1"/>
    <col min="8" max="8" width="3.109375" customWidth="1"/>
    <col min="9" max="10" width="16.44140625" customWidth="1"/>
    <col min="11" max="11" width="2.77734375" customWidth="1"/>
    <col min="12" max="12" width="15.21875" style="7" customWidth="1"/>
    <col min="13" max="13" width="3.109375" customWidth="1"/>
    <col min="14" max="14" width="14.5546875" style="7" customWidth="1"/>
    <col min="15" max="15" width="3.109375" customWidth="1"/>
    <col min="16" max="16" width="14.109375" style="7" customWidth="1"/>
  </cols>
  <sheetData>
    <row r="1" spans="1:23" s="6" customFormat="1" ht="25" x14ac:dyDescent="0.35">
      <c r="A1" s="5" t="s">
        <v>3</v>
      </c>
      <c r="C1" s="6" t="s">
        <v>49</v>
      </c>
      <c r="E1" s="5" t="s">
        <v>4</v>
      </c>
      <c r="G1" s="6" t="s">
        <v>5</v>
      </c>
      <c r="I1" s="6" t="s">
        <v>50</v>
      </c>
      <c r="J1" s="5" t="s">
        <v>69</v>
      </c>
      <c r="L1" s="5" t="s">
        <v>6</v>
      </c>
      <c r="N1" s="5" t="s">
        <v>7</v>
      </c>
      <c r="P1" s="5" t="s">
        <v>8</v>
      </c>
      <c r="S1"/>
      <c r="T1"/>
      <c r="U1"/>
      <c r="V1"/>
      <c r="W1"/>
    </row>
    <row r="2" spans="1:23" ht="25" x14ac:dyDescent="0.35">
      <c r="A2" s="7" t="s">
        <v>44</v>
      </c>
      <c r="C2" t="s">
        <v>10</v>
      </c>
      <c r="E2" s="7" t="s">
        <v>11</v>
      </c>
      <c r="G2" t="s">
        <v>12</v>
      </c>
      <c r="I2" t="s">
        <v>72</v>
      </c>
      <c r="J2" s="13">
        <v>16926</v>
      </c>
      <c r="L2" s="7" t="s">
        <v>13</v>
      </c>
      <c r="N2" s="7" t="s">
        <v>14</v>
      </c>
      <c r="P2" s="7" t="s">
        <v>15</v>
      </c>
    </row>
    <row r="3" spans="1:23" ht="25" x14ac:dyDescent="0.35">
      <c r="A3" s="7" t="s">
        <v>40</v>
      </c>
      <c r="C3" t="s">
        <v>17</v>
      </c>
      <c r="E3" s="7" t="s">
        <v>18</v>
      </c>
      <c r="G3" t="s">
        <v>19</v>
      </c>
      <c r="I3" t="s">
        <v>60</v>
      </c>
      <c r="J3" s="13">
        <v>337587</v>
      </c>
      <c r="L3" s="7" t="s">
        <v>20</v>
      </c>
      <c r="N3" s="7" t="s">
        <v>21</v>
      </c>
      <c r="P3" s="7" t="s">
        <v>22</v>
      </c>
    </row>
    <row r="4" spans="1:23" ht="25" x14ac:dyDescent="0.35">
      <c r="A4" s="7" t="s">
        <v>16</v>
      </c>
      <c r="E4" s="7" t="s">
        <v>24</v>
      </c>
      <c r="G4" t="s">
        <v>25</v>
      </c>
      <c r="I4" t="s">
        <v>73</v>
      </c>
      <c r="J4" s="13">
        <v>466081</v>
      </c>
      <c r="L4" s="7" t="s">
        <v>26</v>
      </c>
      <c r="N4" s="7" t="s">
        <v>27</v>
      </c>
      <c r="P4" s="7" t="s">
        <v>28</v>
      </c>
    </row>
    <row r="5" spans="1:23" ht="37.5" x14ac:dyDescent="0.35">
      <c r="A5" s="7" t="s">
        <v>37</v>
      </c>
      <c r="E5" s="7" t="s">
        <v>30</v>
      </c>
      <c r="G5" t="s">
        <v>31</v>
      </c>
      <c r="I5" t="s">
        <v>66</v>
      </c>
      <c r="J5" s="13">
        <v>133300</v>
      </c>
      <c r="L5" s="7" t="s">
        <v>32</v>
      </c>
      <c r="N5" s="7" t="s">
        <v>110</v>
      </c>
      <c r="P5" s="7" t="s">
        <v>33</v>
      </c>
    </row>
    <row r="6" spans="1:23" x14ac:dyDescent="0.35">
      <c r="A6" s="7" t="s">
        <v>34</v>
      </c>
      <c r="G6" t="s">
        <v>35</v>
      </c>
      <c r="I6" t="s">
        <v>61</v>
      </c>
      <c r="J6" s="13">
        <v>19058</v>
      </c>
      <c r="L6" s="7" t="s">
        <v>106</v>
      </c>
      <c r="N6" s="7" t="s">
        <v>36</v>
      </c>
    </row>
    <row r="7" spans="1:23" x14ac:dyDescent="0.35">
      <c r="A7" s="7" t="s">
        <v>39</v>
      </c>
      <c r="G7" t="s">
        <v>38</v>
      </c>
      <c r="I7" t="s">
        <v>62</v>
      </c>
      <c r="J7" s="13">
        <v>100453</v>
      </c>
    </row>
    <row r="8" spans="1:23" ht="50" x14ac:dyDescent="0.35">
      <c r="A8" s="7" t="s">
        <v>43</v>
      </c>
      <c r="I8" t="s">
        <v>65</v>
      </c>
      <c r="J8" s="13">
        <v>161943</v>
      </c>
    </row>
    <row r="9" spans="1:23" x14ac:dyDescent="0.35">
      <c r="A9" s="7" t="s">
        <v>29</v>
      </c>
      <c r="I9" t="s">
        <v>63</v>
      </c>
      <c r="J9" s="13">
        <v>114394</v>
      </c>
    </row>
    <row r="10" spans="1:23" ht="37.5" x14ac:dyDescent="0.35">
      <c r="A10" s="7" t="s">
        <v>42</v>
      </c>
      <c r="I10" t="s">
        <v>70</v>
      </c>
      <c r="J10" s="13">
        <v>23393</v>
      </c>
    </row>
    <row r="11" spans="1:23" ht="25" x14ac:dyDescent="0.35">
      <c r="A11" s="7" t="s">
        <v>41</v>
      </c>
      <c r="I11" t="s">
        <v>71</v>
      </c>
      <c r="J11" s="13">
        <v>34221</v>
      </c>
    </row>
    <row r="12" spans="1:23" ht="25" x14ac:dyDescent="0.35">
      <c r="A12" s="7" t="s">
        <v>9</v>
      </c>
      <c r="I12" t="s">
        <v>123</v>
      </c>
      <c r="J12" s="13">
        <v>11605</v>
      </c>
    </row>
    <row r="13" spans="1:23" ht="25" x14ac:dyDescent="0.35">
      <c r="A13" s="7" t="s">
        <v>23</v>
      </c>
      <c r="I13" t="s">
        <v>74</v>
      </c>
      <c r="J13" s="13">
        <v>13692</v>
      </c>
    </row>
    <row r="14" spans="1:23" x14ac:dyDescent="0.35">
      <c r="I14" t="s">
        <v>64</v>
      </c>
      <c r="J14" s="13">
        <v>88968</v>
      </c>
    </row>
    <row r="15" spans="1:23" x14ac:dyDescent="0.35">
      <c r="I15" t="s">
        <v>128</v>
      </c>
      <c r="J15" s="13">
        <f>SUM(J2:J14)</f>
        <v>1521621</v>
      </c>
    </row>
  </sheetData>
  <sortState xmlns:xlrd2="http://schemas.microsoft.com/office/spreadsheetml/2017/richdata2" ref="A2:A13">
    <sortCondition ref="A2:A1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User Input</vt:lpstr>
      <vt:lpstr>Summary</vt:lpstr>
      <vt:lpstr>Column Explanations</vt:lpstr>
      <vt:lpstr>Lookup Tables</vt:lpstr>
      <vt:lpstr>'User Input'!Print_Area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Alix Matos</cp:lastModifiedBy>
  <cp:lastPrinted>1900-01-01T05:00:00Z</cp:lastPrinted>
  <dcterms:created xsi:type="dcterms:W3CDTF">1900-01-01T05:00:00Z</dcterms:created>
  <dcterms:modified xsi:type="dcterms:W3CDTF">2023-10-30T13:51:56Z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29e37d-a8a4-4222-a804-8a2bb3536c03_Enabled">
    <vt:lpwstr>true</vt:lpwstr>
  </property>
  <property fmtid="{D5CDD505-2E9C-101B-9397-08002B2CF9AE}" pid="3" name="MSIP_Label_ae29e37d-a8a4-4222-a804-8a2bb3536c03_SetDate">
    <vt:lpwstr>2022-10-19T14:22:34Z</vt:lpwstr>
  </property>
  <property fmtid="{D5CDD505-2E9C-101B-9397-08002B2CF9AE}" pid="4" name="MSIP_Label_ae29e37d-a8a4-4222-a804-8a2bb3536c03_Method">
    <vt:lpwstr>Standard</vt:lpwstr>
  </property>
  <property fmtid="{D5CDD505-2E9C-101B-9397-08002B2CF9AE}" pid="5" name="MSIP_Label_ae29e37d-a8a4-4222-a804-8a2bb3536c03_Name">
    <vt:lpwstr>General (Default)</vt:lpwstr>
  </property>
  <property fmtid="{D5CDD505-2E9C-101B-9397-08002B2CF9AE}" pid="6" name="MSIP_Label_ae29e37d-a8a4-4222-a804-8a2bb3536c03_SiteId">
    <vt:lpwstr>cb2bab3d-7d90-44ea-9e31-531011b1213d</vt:lpwstr>
  </property>
  <property fmtid="{D5CDD505-2E9C-101B-9397-08002B2CF9AE}" pid="7" name="MSIP_Label_ae29e37d-a8a4-4222-a804-8a2bb3536c03_ActionId">
    <vt:lpwstr>ba6123dc-d3ee-4dca-8a18-0b78384a2f9e</vt:lpwstr>
  </property>
  <property fmtid="{D5CDD505-2E9C-101B-9397-08002B2CF9AE}" pid="8" name="MSIP_Label_ae29e37d-a8a4-4222-a804-8a2bb3536c03_ContentBits">
    <vt:lpwstr>0</vt:lpwstr>
  </property>
</Properties>
</file>